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60" yWindow="-60" windowWidth="28920" windowHeight="15900" activeTab="2"/>
  </bookViews>
  <sheets>
    <sheet name="I anno" sheetId="1" r:id="rId1"/>
    <sheet name="II anno" sheetId="2" r:id="rId2"/>
    <sheet name="III anno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7" roundtripDataSignature="AMtx7mjtgpSk0LSK9E/m91cfoXnF2ePmrg=="/>
    </ext>
  </extLst>
</workbook>
</file>

<file path=xl/calcChain.xml><?xml version="1.0" encoding="utf-8"?>
<calcChain xmlns="http://schemas.openxmlformats.org/spreadsheetml/2006/main">
  <c r="AB31" i="3" l="1"/>
  <c r="AA31" i="3"/>
  <c r="Z31" i="3"/>
  <c r="Y31" i="3"/>
  <c r="X31" i="3"/>
  <c r="W31" i="3"/>
  <c r="V31" i="3"/>
  <c r="S30" i="3"/>
  <c r="Q30" i="3"/>
  <c r="O30" i="3"/>
  <c r="Q29" i="3"/>
  <c r="O29" i="3"/>
  <c r="Q28" i="3"/>
  <c r="T28" i="3" s="1"/>
  <c r="O28" i="3"/>
  <c r="Q27" i="3"/>
  <c r="O27" i="3"/>
  <c r="Q26" i="3"/>
  <c r="S23" i="3"/>
  <c r="Q23" i="3"/>
  <c r="O23" i="3"/>
  <c r="T23" i="3" s="1"/>
  <c r="S22" i="3"/>
  <c r="Q22" i="3"/>
  <c r="O22" i="3"/>
  <c r="T22" i="3" s="1"/>
  <c r="S21" i="3"/>
  <c r="Q21" i="3"/>
  <c r="O21" i="3"/>
  <c r="S20" i="3"/>
  <c r="Q20" i="3"/>
  <c r="O20" i="3"/>
  <c r="S19" i="3"/>
  <c r="Q19" i="3"/>
  <c r="O19" i="3"/>
  <c r="T19" i="3" s="1"/>
  <c r="S17" i="3"/>
  <c r="Q17" i="3"/>
  <c r="O17" i="3"/>
  <c r="T17" i="3" s="1"/>
  <c r="S16" i="3"/>
  <c r="Q16" i="3"/>
  <c r="O16" i="3"/>
  <c r="T16" i="3" s="1"/>
  <c r="Q15" i="3"/>
  <c r="O15" i="3"/>
  <c r="S13" i="3"/>
  <c r="Q13" i="3"/>
  <c r="O13" i="3"/>
  <c r="S11" i="3"/>
  <c r="Q11" i="3"/>
  <c r="O11" i="3"/>
  <c r="S10" i="3"/>
  <c r="Q10" i="3"/>
  <c r="O10" i="3"/>
  <c r="S9" i="3"/>
  <c r="S7" i="3"/>
  <c r="Q7" i="3"/>
  <c r="O7" i="3"/>
  <c r="S6" i="3"/>
  <c r="Q6" i="3"/>
  <c r="O6" i="3"/>
  <c r="S5" i="3"/>
  <c r="Q5" i="3"/>
  <c r="O5" i="3"/>
  <c r="AB39" i="2"/>
  <c r="AA39" i="2"/>
  <c r="Z39" i="2"/>
  <c r="Y39" i="2"/>
  <c r="X39" i="2"/>
  <c r="W39" i="2"/>
  <c r="V39" i="2"/>
  <c r="Q38" i="2"/>
  <c r="O38" i="2"/>
  <c r="T38" i="2" s="1"/>
  <c r="Q37" i="2"/>
  <c r="O37" i="2"/>
  <c r="S36" i="2"/>
  <c r="Q36" i="2"/>
  <c r="T36" i="2" s="1"/>
  <c r="O36" i="2"/>
  <c r="Q33" i="2"/>
  <c r="Q31" i="2"/>
  <c r="O31" i="2"/>
  <c r="S30" i="2"/>
  <c r="Q30" i="2"/>
  <c r="T30" i="2" s="1"/>
  <c r="O30" i="2"/>
  <c r="S29" i="2"/>
  <c r="Q29" i="2"/>
  <c r="O29" i="2"/>
  <c r="S27" i="2"/>
  <c r="Q27" i="2"/>
  <c r="T27" i="2" s="1"/>
  <c r="O27" i="2"/>
  <c r="S25" i="2"/>
  <c r="Q25" i="2"/>
  <c r="O25" i="2"/>
  <c r="S24" i="2"/>
  <c r="Q24" i="2"/>
  <c r="T24" i="2" s="1"/>
  <c r="O24" i="2"/>
  <c r="S23" i="2"/>
  <c r="Q23" i="2"/>
  <c r="O23" i="2"/>
  <c r="S22" i="2"/>
  <c r="Q22" i="2"/>
  <c r="T22" i="2" s="1"/>
  <c r="O22" i="2"/>
  <c r="S21" i="2"/>
  <c r="Q21" i="2"/>
  <c r="O21" i="2"/>
  <c r="Q18" i="2"/>
  <c r="O18" i="2"/>
  <c r="S16" i="2"/>
  <c r="Q16" i="2"/>
  <c r="T16" i="2" s="1"/>
  <c r="O16" i="2"/>
  <c r="S15" i="2"/>
  <c r="Q15" i="2"/>
  <c r="O15" i="2"/>
  <c r="Q13" i="2"/>
  <c r="O13" i="2"/>
  <c r="Q12" i="2"/>
  <c r="O12" i="2"/>
  <c r="S11" i="2"/>
  <c r="Q11" i="2"/>
  <c r="T11" i="2" s="1"/>
  <c r="O11" i="2"/>
  <c r="S10" i="2"/>
  <c r="Q10" i="2"/>
  <c r="O10" i="2"/>
  <c r="S9" i="2"/>
  <c r="Q9" i="2"/>
  <c r="T9" i="2" s="1"/>
  <c r="O9" i="2"/>
  <c r="S6" i="2"/>
  <c r="Q6" i="2"/>
  <c r="O6" i="2"/>
  <c r="S5" i="2"/>
  <c r="Q5" i="2"/>
  <c r="O5" i="2"/>
  <c r="AB34" i="1"/>
  <c r="AA34" i="1"/>
  <c r="Z34" i="1"/>
  <c r="Y34" i="1"/>
  <c r="X34" i="1"/>
  <c r="W34" i="1"/>
  <c r="V34" i="1"/>
  <c r="S33" i="1"/>
  <c r="Q33" i="1"/>
  <c r="O33" i="1"/>
  <c r="Q32" i="1"/>
  <c r="O32" i="1"/>
  <c r="Q31" i="1"/>
  <c r="O31" i="1"/>
  <c r="S29" i="1"/>
  <c r="Q29" i="1"/>
  <c r="O29" i="1"/>
  <c r="S28" i="1"/>
  <c r="Q28" i="1"/>
  <c r="O28" i="1"/>
  <c r="T28" i="1" s="1"/>
  <c r="Q27" i="1"/>
  <c r="S24" i="1"/>
  <c r="Q24" i="1"/>
  <c r="O24" i="1"/>
  <c r="T24" i="1" s="1"/>
  <c r="S23" i="1"/>
  <c r="Q23" i="1"/>
  <c r="O23" i="1"/>
  <c r="T23" i="1" s="1"/>
  <c r="S20" i="1"/>
  <c r="Q20" i="1"/>
  <c r="O20" i="1"/>
  <c r="T20" i="1" s="1"/>
  <c r="S19" i="1"/>
  <c r="Q19" i="1"/>
  <c r="O19" i="1"/>
  <c r="T19" i="1" s="1"/>
  <c r="S18" i="1"/>
  <c r="Q18" i="1"/>
  <c r="O18" i="1"/>
  <c r="T18" i="1" s="1"/>
  <c r="S16" i="1"/>
  <c r="Q16" i="1"/>
  <c r="O16" i="1"/>
  <c r="T16" i="1" s="1"/>
  <c r="S15" i="1"/>
  <c r="Q15" i="1"/>
  <c r="O15" i="1"/>
  <c r="Q14" i="1"/>
  <c r="O14" i="1"/>
  <c r="S12" i="1"/>
  <c r="Q12" i="1"/>
  <c r="O12" i="1"/>
  <c r="S11" i="1"/>
  <c r="Q11" i="1"/>
  <c r="O11" i="1"/>
  <c r="S10" i="1"/>
  <c r="Q10" i="1"/>
  <c r="T10" i="1" s="1"/>
  <c r="S9" i="1"/>
  <c r="Q9" i="1"/>
  <c r="O9" i="1"/>
  <c r="S8" i="1"/>
  <c r="Q8" i="1"/>
  <c r="O8" i="1"/>
  <c r="S7" i="1"/>
  <c r="Q7" i="1"/>
  <c r="T7" i="1" s="1"/>
  <c r="O7" i="1"/>
  <c r="S6" i="1"/>
  <c r="Q6" i="1"/>
  <c r="O6" i="1"/>
  <c r="S5" i="1"/>
  <c r="Q5" i="1"/>
  <c r="O5" i="1"/>
  <c r="T12" i="1" l="1"/>
  <c r="T6" i="2"/>
  <c r="T12" i="2"/>
  <c r="T6" i="3"/>
  <c r="T27" i="3"/>
  <c r="T5" i="1"/>
  <c r="T9" i="1"/>
  <c r="T32" i="1"/>
  <c r="T5" i="2"/>
  <c r="T21" i="3"/>
  <c r="T10" i="2"/>
  <c r="T10" i="3"/>
  <c r="T20" i="3"/>
  <c r="T8" i="1"/>
  <c r="T11" i="1"/>
  <c r="T33" i="1"/>
  <c r="T13" i="2"/>
  <c r="T18" i="2"/>
  <c r="T23" i="2"/>
  <c r="T29" i="2"/>
  <c r="T37" i="2"/>
  <c r="T5" i="3"/>
  <c r="T15" i="3"/>
  <c r="T29" i="3"/>
  <c r="T6" i="1"/>
  <c r="T14" i="1"/>
  <c r="T31" i="1"/>
  <c r="T15" i="2"/>
  <c r="T21" i="2"/>
  <c r="T25" i="2"/>
  <c r="T31" i="2"/>
  <c r="T7" i="3"/>
  <c r="T30" i="3"/>
</calcChain>
</file>

<file path=xl/sharedStrings.xml><?xml version="1.0" encoding="utf-8"?>
<sst xmlns="http://schemas.openxmlformats.org/spreadsheetml/2006/main" count="718" uniqueCount="315">
  <si>
    <t>CdS in Tecniche di Laboratorio Biomedico</t>
  </si>
  <si>
    <t>ore docente (calcolate sul numero di gruppi)</t>
  </si>
  <si>
    <t>mutuazioni</t>
  </si>
  <si>
    <t>anno</t>
  </si>
  <si>
    <t>semestre</t>
  </si>
  <si>
    <t>insegnamento</t>
  </si>
  <si>
    <t>modulo</t>
  </si>
  <si>
    <t>SSD modulo</t>
  </si>
  <si>
    <t>docente</t>
  </si>
  <si>
    <t>SSD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</si>
  <si>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</si>
  <si>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</si>
  <si>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</si>
  <si>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</si>
  <si>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</si>
  <si>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</si>
  <si>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</si>
  <si>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</si>
  <si>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</si>
  <si>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</si>
  <si>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</si>
  <si>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</si>
  <si>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</si>
  <si>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 studente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</si>
  <si>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</si>
  <si>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</si>
  <si>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</si>
  <si>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</si>
  <si>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</si>
  <si>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</si>
  <si>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</si>
  <si>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</si>
  <si>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</si>
  <si>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</si>
  <si>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>I ANNO - ANNO ACCADEMICO 2022/2023 - Coorte 2022/2023</t>
  </si>
  <si>
    <t>Scienze
 propedeutiche         270-29</t>
  </si>
  <si>
    <t>Fisica Medica</t>
  </si>
  <si>
    <t>FIS/07</t>
  </si>
  <si>
    <t>Andrea Alessandrini</t>
  </si>
  <si>
    <t>FIM</t>
  </si>
  <si>
    <t>PA</t>
  </si>
  <si>
    <t>T</t>
  </si>
  <si>
    <t>Scienze
Propedeutiche</t>
  </si>
  <si>
    <t>ID</t>
  </si>
  <si>
    <t>Informatica
medica</t>
  </si>
  <si>
    <t>INF/01</t>
  </si>
  <si>
    <t>Docente fittizio</t>
  </si>
  <si>
    <t>DCO</t>
  </si>
  <si>
    <t xml:space="preserve">TRMIR
</t>
  </si>
  <si>
    <t>TLB
ID
TFCePC
DIET
OST</t>
  </si>
  <si>
    <t>Basi di informatica medica</t>
  </si>
  <si>
    <t>Grazia Righini</t>
  </si>
  <si>
    <t>MED/46</t>
  </si>
  <si>
    <t>DCA</t>
  </si>
  <si>
    <t>Statistica
 Medica</t>
  </si>
  <si>
    <t>MED/01</t>
  </si>
  <si>
    <t>Roberto
D'Amico</t>
  </si>
  <si>
    <t>SMECHIMAI</t>
  </si>
  <si>
    <t>TFCePC</t>
  </si>
  <si>
    <t>TLB
ID
DIET
TRMIR</t>
  </si>
  <si>
    <t>Sicurezza nei
 Laboratori</t>
  </si>
  <si>
    <t>Patrizia
Marchegiano</t>
  </si>
  <si>
    <t>Scienze e tecniche di Laboratorio Biomedico</t>
  </si>
  <si>
    <t>Bioingegneria elettronica
ed informatica</t>
  </si>
  <si>
    <t>ING-INF/06</t>
  </si>
  <si>
    <t xml:space="preserve">Sonia Cecoli </t>
  </si>
  <si>
    <t>Scienze interdisciplinari</t>
  </si>
  <si>
    <t>Chimica e Biochimica        270-30</t>
  </si>
  <si>
    <t>Chimica
generale</t>
  </si>
  <si>
    <t>CHIM/03</t>
  </si>
  <si>
    <t>Gianluca Malavasi</t>
  </si>
  <si>
    <t>DSCG</t>
  </si>
  <si>
    <t>Attività formative affini o integrative</t>
  </si>
  <si>
    <t>Chimica
organica</t>
  </si>
  <si>
    <t>CHIM/06</t>
  </si>
  <si>
    <t>Adele Mucci</t>
  </si>
  <si>
    <t>Biochimica</t>
  </si>
  <si>
    <t>BIO/10</t>
  </si>
  <si>
    <t>Scienze biomediche</t>
  </si>
  <si>
    <t>Biologia
generale</t>
  </si>
  <si>
    <t>BIO/13</t>
  </si>
  <si>
    <t>Serena Carra</t>
  </si>
  <si>
    <t>BIO/11</t>
  </si>
  <si>
    <t>BMN</t>
  </si>
  <si>
    <t>R</t>
  </si>
  <si>
    <t>DIET</t>
  </si>
  <si>
    <t>TLB
ID
TFCePC
OST</t>
  </si>
  <si>
    <t>Biologia, Genetica e Fisiologia       270-31</t>
  </si>
  <si>
    <t>Biologia 
cellulare</t>
  </si>
  <si>
    <t>Biologia
molecolare</t>
  </si>
  <si>
    <t>BIO/12</t>
  </si>
  <si>
    <t>Meccanismi di base nella trasmissione genetica</t>
  </si>
  <si>
    <t>Carol Imbriano</t>
  </si>
  <si>
    <t>BIO/18</t>
  </si>
  <si>
    <t>DSV</t>
  </si>
  <si>
    <t>Fisiologia</t>
  </si>
  <si>
    <t>BIO/09</t>
  </si>
  <si>
    <t>TLB
TRMIR</t>
  </si>
  <si>
    <t>Anatomia Umana e
Istologia              270-05</t>
  </si>
  <si>
    <t>Istologia</t>
  </si>
  <si>
    <t>BIO/17</t>
  </si>
  <si>
    <t>Paola Sena</t>
  </si>
  <si>
    <t>CHIMOMO</t>
  </si>
  <si>
    <t>RU</t>
  </si>
  <si>
    <t>Anatomia 
Umana</t>
  </si>
  <si>
    <t>BIO/16</t>
  </si>
  <si>
    <t>Vincenza Rita Lo Vasco</t>
  </si>
  <si>
    <t>Microbiologia e Virologia               270-32</t>
  </si>
  <si>
    <t>Microbiologia</t>
  </si>
  <si>
    <t>MED/07</t>
  </si>
  <si>
    <t>Eva Pericolini</t>
  </si>
  <si>
    <t>Virologia</t>
  </si>
  <si>
    <t>Claudio
Cermelli</t>
  </si>
  <si>
    <t>Introduzione alla Microbiologia
e Virologia</t>
  </si>
  <si>
    <t>Lorena 
Pozzi</t>
  </si>
  <si>
    <t>Inglese
 scientifico               270-03</t>
  </si>
  <si>
    <t>Inglese</t>
  </si>
  <si>
    <t>L-LIN/12</t>
  </si>
  <si>
    <t>DSLC</t>
  </si>
  <si>
    <t>Prova finale lingua straniera</t>
  </si>
  <si>
    <t>TRMIR
TLB
TFCePC
DIET
OST</t>
  </si>
  <si>
    <t>Tirocinio 
Biomedico I                270-33</t>
  </si>
  <si>
    <t>Laboratorio Chimica di Base</t>
  </si>
  <si>
    <t>Pasqualina Grazioso</t>
  </si>
  <si>
    <t>PTA</t>
  </si>
  <si>
    <t>Tirocinio</t>
  </si>
  <si>
    <t>Lorena Pozzi</t>
  </si>
  <si>
    <t xml:space="preserve">Ulteriori Attività 
Formative 1 anno     270-07 </t>
  </si>
  <si>
    <t>Tecniche analitiche di medicina di laboratorio</t>
  </si>
  <si>
    <t>Enrico Tagliafico</t>
  </si>
  <si>
    <t>Laboratori professionali dello specifico SSD</t>
  </si>
  <si>
    <t>Primo 
soccorso</t>
  </si>
  <si>
    <t>MED/45</t>
  </si>
  <si>
    <t>Primo
 soccorso</t>
  </si>
  <si>
    <t>Attività Seminariali</t>
  </si>
  <si>
    <t>Altre attività quali l'informatica, attività seminariali ecc.</t>
  </si>
  <si>
    <t>Attività a scelta 
dello studente       270-26</t>
  </si>
  <si>
    <t>Attività a scelta 
dello studente 1</t>
  </si>
  <si>
    <t>AS</t>
  </si>
  <si>
    <t>A scelta dello
studente</t>
  </si>
  <si>
    <t>TAF</t>
  </si>
  <si>
    <t>RUOLI</t>
  </si>
  <si>
    <t>CFU</t>
  </si>
  <si>
    <t>A</t>
  </si>
  <si>
    <t>base</t>
  </si>
  <si>
    <t>PO</t>
  </si>
  <si>
    <t>prof. Ordinario</t>
  </si>
  <si>
    <t>1 CFU lezione frontale=8 ore</t>
  </si>
  <si>
    <t>B</t>
  </si>
  <si>
    <t>caratterizzanti</t>
  </si>
  <si>
    <t>prof. associato</t>
  </si>
  <si>
    <t>1 CFU tirocinio = 25 ore</t>
  </si>
  <si>
    <t>C</t>
  </si>
  <si>
    <t>affini</t>
  </si>
  <si>
    <t>PS</t>
  </si>
  <si>
    <t>prof. straordinario</t>
  </si>
  <si>
    <t>D</t>
  </si>
  <si>
    <t>ricercatore a tempo indeterminato</t>
  </si>
  <si>
    <t>E</t>
  </si>
  <si>
    <t>prova finale, lingua straniera</t>
  </si>
  <si>
    <t>RTD</t>
  </si>
  <si>
    <t>ricercatore a tempo determinato</t>
  </si>
  <si>
    <t>F</t>
  </si>
  <si>
    <t>laboratori professionali, attività seminariali</t>
  </si>
  <si>
    <t>Tutor</t>
  </si>
  <si>
    <t>tutor</t>
  </si>
  <si>
    <t>docente a contratto aziendale</t>
  </si>
  <si>
    <t>docente a contratto oneroso per unimore</t>
  </si>
  <si>
    <t>DCG</t>
  </si>
  <si>
    <t>docente a contratto gratuito per unimore</t>
  </si>
  <si>
    <t>SSD 
modulo</t>
  </si>
  <si>
    <t>SSD
 docente</t>
  </si>
  <si>
    <t>ORE
 studente</t>
  </si>
  <si>
    <t>II ANNO - ANNO ACCADEMICO 2023/2024 - Coorte 2022/2023</t>
  </si>
  <si>
    <t>Patologia generale
 e clinica</t>
  </si>
  <si>
    <t>Biochimica clinica</t>
  </si>
  <si>
    <t>Patologia generale 
e oncologia</t>
  </si>
  <si>
    <t>MED/04</t>
  </si>
  <si>
    <t>Bruno
Calabretta</t>
  </si>
  <si>
    <t>Patologia clinica</t>
  </si>
  <si>
    <t>MED/05</t>
  </si>
  <si>
    <t>Stefania
Bergamini</t>
  </si>
  <si>
    <t>Scienze e tecniche di laboratorio biomedico</t>
  </si>
  <si>
    <t>Immunologia, Immunoematologia, Fisiopatologia Generale ed Endocrina</t>
  </si>
  <si>
    <t>Immunologia</t>
  </si>
  <si>
    <t>Milena 
Nasi</t>
  </si>
  <si>
    <t>Immunoematologia</t>
  </si>
  <si>
    <t>MED/15</t>
  </si>
  <si>
    <t>Donatella Venturelli</t>
  </si>
  <si>
    <t>Scienze interdisciplinari Cliniche</t>
  </si>
  <si>
    <t>Fisiopatologia 
generale</t>
  </si>
  <si>
    <t>Anna Iannone</t>
  </si>
  <si>
    <t>Fisiopatologia
 Endocrina</t>
  </si>
  <si>
    <t>MED/13</t>
  </si>
  <si>
    <t>Giulia Brigante</t>
  </si>
  <si>
    <t>Tecniche endocrine</t>
  </si>
  <si>
    <t>Microbiologia Clinica e Parassitologia Veterinaria         270-35</t>
  </si>
  <si>
    <t>Batteriologia</t>
  </si>
  <si>
    <t>Claudio
 Cermelli</t>
  </si>
  <si>
    <t>Microbiologia 
Clinica</t>
  </si>
  <si>
    <t>Micologia e
 Parassitologia</t>
  </si>
  <si>
    <t>Elisabetta
 Blasi</t>
  </si>
  <si>
    <t>Parassitologia e Malattie 
Parassitarie degli animali</t>
  </si>
  <si>
    <t>VET/06</t>
  </si>
  <si>
    <t>Microbiologia e Igiene degli Alimenti</t>
  </si>
  <si>
    <t>MED/42</t>
  </si>
  <si>
    <t>Scienze Biomediche</t>
  </si>
  <si>
    <t>Anatomia e Istologia
Patologica</t>
  </si>
  <si>
    <t>Tecniche di
Istopatologia</t>
  </si>
  <si>
    <t>Lorena
 Losi</t>
  </si>
  <si>
    <t>MED/08</t>
  </si>
  <si>
    <t>Anatomia
 Patologica A</t>
  </si>
  <si>
    <t>Lorena Losi</t>
  </si>
  <si>
    <t>Scienze Medico Chirurgiche</t>
  </si>
  <si>
    <t>Anatomia
 Patologica B</t>
  </si>
  <si>
    <t>Luca Reggiani Bonetti</t>
  </si>
  <si>
    <t>Farmacologia, Medicina Legale e Genetica Medica</t>
  </si>
  <si>
    <t>Farmacotossicologia</t>
  </si>
  <si>
    <t>BIO/14</t>
  </si>
  <si>
    <t>Alessandra Ottani</t>
  </si>
  <si>
    <t>Primo soccorso</t>
  </si>
  <si>
    <t>Tecniche di 
Farmacotossicologia</t>
  </si>
  <si>
    <t>Elena
 Rossi</t>
  </si>
  <si>
    <t>Scienze medico chirurgiche</t>
  </si>
  <si>
    <t>Galenica
 Farmaceutica</t>
  </si>
  <si>
    <t>CHIM/09</t>
  </si>
  <si>
    <t>Marianna
Rivasi</t>
  </si>
  <si>
    <t>Gregorio Medici</t>
  </si>
  <si>
    <t>Etica e Deontologia
Professionale</t>
  </si>
  <si>
    <t>MED/43</t>
  </si>
  <si>
    <t>AnnaLaura
Santunione</t>
  </si>
  <si>
    <t>Scienze della prevenzione e dei servizi sanitari</t>
  </si>
  <si>
    <t>Tossicologia Forense</t>
  </si>
  <si>
    <t>Genetica Medica</t>
  </si>
  <si>
    <t>MED/03</t>
  </si>
  <si>
    <t>Tirocinio
 Biomedico II                   270-37</t>
  </si>
  <si>
    <t>Endocrinologia Traslazionale</t>
  </si>
  <si>
    <t>Ulteriori Attività 
Formative 2            270-42</t>
  </si>
  <si>
    <t>Tecniche
 Forensi</t>
  </si>
  <si>
    <t>Tecniche e Diagnostica
 Ultrastrutturale</t>
  </si>
  <si>
    <t xml:space="preserve">Paola Sena </t>
  </si>
  <si>
    <t>Attività a scelta 
dello studente II anno                          270-27</t>
  </si>
  <si>
    <t>Attività a scelta dello studente</t>
  </si>
  <si>
    <t>SSD
 modulo</t>
  </si>
  <si>
    <t>DOCENTE
 RIFERIMENTO</t>
  </si>
  <si>
    <t>lezione
 frontale</t>
  </si>
  <si>
    <t>esercitazioni
 / laboratori / seminari</t>
  </si>
  <si>
    <t>CFU
 tot.</t>
  </si>
  <si>
    <t>CFU
 A</t>
  </si>
  <si>
    <t>CFU
 B</t>
  </si>
  <si>
    <t>CFU
 C</t>
  </si>
  <si>
    <t>CFU
 D</t>
  </si>
  <si>
    <t>CFU
 E</t>
  </si>
  <si>
    <t>CFU
 F</t>
  </si>
  <si>
    <t>III ANNO - ANNO ACCADEMICO 2024/2025 - Coorte 2022/2023</t>
  </si>
  <si>
    <t>Diagnostica di Laboratorio 3</t>
  </si>
  <si>
    <t>Tecniche di
Genomica Clinica</t>
  </si>
  <si>
    <t>Elena Tenedini</t>
  </si>
  <si>
    <t>Diagnostica Microbiologica</t>
  </si>
  <si>
    <t>Claudia Venturelli</t>
  </si>
  <si>
    <t>Diagnostica molecolare 
applicata alla Microbiologia</t>
  </si>
  <si>
    <t>Monica Pecorari</t>
  </si>
  <si>
    <t>Biologia cutanea:
biotecnologie applicate
alla diagnostica e alla ricerca</t>
  </si>
  <si>
    <t xml:space="preserve">  Alessandra Marconi</t>
  </si>
  <si>
    <t>Tecniche di crioconservazione delle cellule staminali in Medicina Trasfusionale</t>
  </si>
  <si>
    <t>Giovanni Battista 
Ceccherelli</t>
  </si>
  <si>
    <t>Tecniche Dignostiche
di Anatomia Patologica                 270-16</t>
  </si>
  <si>
    <t>Anatomia Patologica
Macroscopica</t>
  </si>
  <si>
    <t>TLB</t>
  </si>
  <si>
    <t>OST</t>
  </si>
  <si>
    <t>Citologia Clinica Oncologica</t>
  </si>
  <si>
    <t>Nazzarena Bigiani</t>
  </si>
  <si>
    <t>Tecniche e Diagnostica Citopatologica</t>
  </si>
  <si>
    <t>Patologia Molecolare e
Medicina Predittiva</t>
  </si>
  <si>
    <t>Stefania Bettelli</t>
  </si>
  <si>
    <t>Scienze della Prevenzione
e dei Servizi Sanitari  3                 270-45</t>
  </si>
  <si>
    <t>Igiene generale 
ed applicata</t>
  </si>
  <si>
    <t>Sergio Rovesti</t>
  </si>
  <si>
    <t>Scienze della Prevenzione e dei Servizi sanitari</t>
  </si>
  <si>
    <t>TRMIR</t>
  </si>
  <si>
    <t>TLB
TFCePC</t>
  </si>
  <si>
    <t>Medicina del
 Lavoro</t>
  </si>
  <si>
    <t>MED/44</t>
  </si>
  <si>
    <t>Norme di Radioprotezione</t>
  </si>
  <si>
    <t>MED/36</t>
  </si>
  <si>
    <t>Gabriele Guidi</t>
  </si>
  <si>
    <t>Economia Aziendale</t>
  </si>
  <si>
    <t>SECS-PSI/07</t>
  </si>
  <si>
    <t>Patrizia Marchegiano</t>
  </si>
  <si>
    <t>Scienze del management sanitario</t>
  </si>
  <si>
    <t>Principi di Diritto Sanitario</t>
  </si>
  <si>
    <t>IUS/07</t>
  </si>
  <si>
    <t>Storia della Medicina</t>
  </si>
  <si>
    <t>MED/02</t>
  </si>
  <si>
    <t>Berenice Cavarra</t>
  </si>
  <si>
    <t>Scienze Umane e Psicopedagogiche</t>
  </si>
  <si>
    <t>TLB
ID</t>
  </si>
  <si>
    <t>Tirocinio Biomedico
 III                                        270-39</t>
  </si>
  <si>
    <t>Patologia Molecolare</t>
  </si>
  <si>
    <t>Lorena  Pozzi</t>
  </si>
  <si>
    <t>Ulteriori Attività 
Formative 3 anno                                       270-20</t>
  </si>
  <si>
    <t>Attività a scelta 
dello studente III anno                270-28</t>
  </si>
  <si>
    <t>Attività a scelta dello studente  III</t>
  </si>
  <si>
    <t>Prova Finale</t>
  </si>
  <si>
    <t>PROFIN-S</t>
  </si>
  <si>
    <t>Antonietta Vilella</t>
  </si>
  <si>
    <t>Livio 
Casarini(torna a novembre 23, ci comunicano nome docente)</t>
  </si>
  <si>
    <t>TLB
TRMIR
TFCePC
DIET
OST</t>
  </si>
  <si>
    <t>Marco Sabatini</t>
  </si>
  <si>
    <t>Katie Jane Henry</t>
  </si>
  <si>
    <t>Albino Eccher</t>
  </si>
  <si>
    <t>Moira Ragazzi</t>
  </si>
  <si>
    <t>Roberto Giuseppe Lucchini</t>
  </si>
  <si>
    <t>Alberto Levi</t>
  </si>
  <si>
    <t xml:space="preserve">Alessandra Marconi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</si>
</sst>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scheme val="minor"/>
    </font>
    <font>
      <sz val="10"/>
      <color rgb="FF000000"/>
      <name val="Calibri"/>
    </font>
    <font>
      <sz val="11"/>
      <name val="Calibri"/>
    </font>
    <font>
      <sz val="11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sz val="10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3333"/>
        <bgColor rgb="FFFF3333"/>
      </patternFill>
    </fill>
    <fill>
      <patternFill patternType="solid">
        <fgColor rgb="FF99FF66"/>
        <bgColor rgb="FF99FF66"/>
      </patternFill>
    </fill>
    <fill>
      <patternFill patternType="solid">
        <fgColor rgb="FFC6D9F1"/>
        <bgColor rgb="FFC6D9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rgb="FFC6D9F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7" borderId="8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13" xfId="0" applyFont="1" applyFill="1" applyBorder="1" applyAlignment="1">
      <alignment vertical="center" wrapText="1"/>
    </xf>
    <xf numFmtId="0" fontId="1" fillId="7" borderId="15" xfId="0" applyFont="1" applyFill="1" applyBorder="1" applyAlignment="1">
      <alignment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" fillId="5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1" fillId="7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8" borderId="7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1" fillId="5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96"/>
  <sheetViews>
    <sheetView topLeftCell="A7" workbookViewId="0">
      <selection activeCell="I9" sqref="I9"/>
    </sheetView>
  </sheetViews>
  <sheetFormatPr defaultColWidth="14.42578125" defaultRowHeight="15" customHeight="1"/>
  <cols>
    <col min="1" max="1" width="3.42578125" customWidth="1"/>
    <col min="2" max="2" width="3.85546875" customWidth="1"/>
    <col min="4" max="4" width="21" customWidth="1"/>
    <col min="5" max="5" width="8.7109375" customWidth="1"/>
    <col min="6" max="6" width="13.42578125" customWidth="1"/>
    <col min="8" max="8" width="10.7109375" customWidth="1"/>
    <col min="9" max="9" width="7.140625" customWidth="1"/>
    <col min="10" max="10" width="6" customWidth="1"/>
    <col min="11" max="11" width="8.7109375" customWidth="1"/>
    <col min="12" max="12" width="6.28515625" customWidth="1"/>
    <col min="13" max="13" width="7.140625" customWidth="1"/>
    <col min="14" max="14" width="5.42578125" customWidth="1"/>
    <col min="15" max="15" width="6.85546875" customWidth="1"/>
    <col min="16" max="16" width="6.42578125" customWidth="1"/>
    <col min="17" max="17" width="5.85546875" customWidth="1"/>
    <col min="18" max="18" width="5.42578125" customWidth="1"/>
    <col min="19" max="19" width="6" customWidth="1"/>
    <col min="20" max="21" width="8.7109375" customWidth="1"/>
    <col min="22" max="22" width="5.42578125" customWidth="1"/>
    <col min="23" max="23" width="4.42578125" customWidth="1"/>
    <col min="24" max="24" width="5.42578125" customWidth="1"/>
    <col min="25" max="25" width="5.140625" customWidth="1"/>
    <col min="26" max="26" width="4.28515625" customWidth="1"/>
    <col min="27" max="27" width="4.7109375" customWidth="1"/>
    <col min="28" max="28" width="5.140625" customWidth="1"/>
    <col min="29" max="29" width="13.85546875" customWidth="1"/>
    <col min="30" max="30" width="8.7109375" customWidth="1"/>
    <col min="31" max="31" width="16.5703125" customWidth="1"/>
    <col min="32" max="51" width="8.7109375" customWidth="1"/>
  </cols>
  <sheetData>
    <row r="1" spans="1:51" ht="18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3" t="s">
        <v>1</v>
      </c>
      <c r="N2" s="44"/>
      <c r="O2" s="44"/>
      <c r="P2" s="44"/>
      <c r="Q2" s="44"/>
      <c r="R2" s="44"/>
      <c r="S2" s="45"/>
      <c r="T2" s="3"/>
      <c r="U2" s="3"/>
      <c r="V2" s="3"/>
      <c r="W2" s="3"/>
      <c r="X2" s="3"/>
      <c r="Y2" s="3"/>
      <c r="Z2" s="3"/>
      <c r="AA2" s="3"/>
      <c r="AB2" s="3"/>
      <c r="AC2" s="3"/>
      <c r="AD2" s="43" t="s">
        <v>2</v>
      </c>
      <c r="AE2" s="45"/>
    </row>
    <row r="3" spans="1:51" ht="7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5" t="s">
        <v>17</v>
      </c>
      <c r="P3" s="4" t="s">
        <v>18</v>
      </c>
      <c r="Q3" s="5" t="s">
        <v>19</v>
      </c>
      <c r="R3" s="4" t="s">
        <v>20</v>
      </c>
      <c r="S3" s="5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  <c r="AB3" s="4" t="s">
        <v>30</v>
      </c>
      <c r="AC3" s="4" t="s">
        <v>31</v>
      </c>
      <c r="AD3" s="4" t="s">
        <v>32</v>
      </c>
      <c r="AE3" s="4" t="s">
        <v>33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ht="15.75" customHeight="1">
      <c r="A4" s="7"/>
      <c r="B4" s="43" t="s">
        <v>34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5"/>
      <c r="AD4" s="7"/>
      <c r="AE4" s="7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80.25" customHeight="1">
      <c r="A5" s="40">
        <v>1</v>
      </c>
      <c r="B5" s="40">
        <v>1</v>
      </c>
      <c r="C5" s="40" t="s">
        <v>35</v>
      </c>
      <c r="D5" s="8" t="s">
        <v>36</v>
      </c>
      <c r="E5" s="8" t="s">
        <v>37</v>
      </c>
      <c r="F5" s="8" t="s">
        <v>38</v>
      </c>
      <c r="G5" s="8" t="s">
        <v>37</v>
      </c>
      <c r="H5" s="8" t="s">
        <v>39</v>
      </c>
      <c r="I5" s="8" t="s">
        <v>40</v>
      </c>
      <c r="J5" s="8" t="s">
        <v>41</v>
      </c>
      <c r="K5" s="8"/>
      <c r="L5" s="8">
        <v>24</v>
      </c>
      <c r="M5" s="8">
        <v>0</v>
      </c>
      <c r="N5" s="8">
        <v>0</v>
      </c>
      <c r="O5" s="8">
        <f t="shared" ref="O5:O9" si="0">SUM(N5)</f>
        <v>0</v>
      </c>
      <c r="P5" s="8">
        <v>0</v>
      </c>
      <c r="Q5" s="8">
        <f t="shared" ref="Q5:Q12" si="1">P5*0.5</f>
        <v>0</v>
      </c>
      <c r="R5" s="8">
        <v>0</v>
      </c>
      <c r="S5" s="8">
        <f t="shared" ref="S5:S8" si="2">R6*0.1</f>
        <v>0</v>
      </c>
      <c r="T5" s="8">
        <f t="shared" ref="T5:T12" si="3">SUM(Q5+O5+M5+L5)</f>
        <v>24</v>
      </c>
      <c r="U5" s="40">
        <v>88</v>
      </c>
      <c r="V5" s="40">
        <v>11</v>
      </c>
      <c r="W5" s="8">
        <v>3</v>
      </c>
      <c r="X5" s="8"/>
      <c r="Y5" s="8"/>
      <c r="Z5" s="8"/>
      <c r="AA5" s="8"/>
      <c r="AB5" s="8"/>
      <c r="AC5" s="8" t="s">
        <v>42</v>
      </c>
      <c r="AD5" s="8" t="s">
        <v>43</v>
      </c>
      <c r="AE5" s="8" t="s">
        <v>307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79.5" customHeight="1">
      <c r="A6" s="38"/>
      <c r="B6" s="38"/>
      <c r="C6" s="38"/>
      <c r="D6" s="8" t="s">
        <v>44</v>
      </c>
      <c r="E6" s="8" t="s">
        <v>45</v>
      </c>
      <c r="F6" s="8" t="s">
        <v>46</v>
      </c>
      <c r="G6" s="8" t="s">
        <v>45</v>
      </c>
      <c r="H6" s="8"/>
      <c r="I6" s="8" t="s">
        <v>47</v>
      </c>
      <c r="J6" s="8"/>
      <c r="K6" s="8"/>
      <c r="L6" s="8">
        <v>16</v>
      </c>
      <c r="M6" s="8">
        <v>0</v>
      </c>
      <c r="N6" s="8">
        <v>0</v>
      </c>
      <c r="O6" s="8">
        <f t="shared" si="0"/>
        <v>0</v>
      </c>
      <c r="P6" s="8">
        <v>0</v>
      </c>
      <c r="Q6" s="8">
        <f t="shared" si="1"/>
        <v>0</v>
      </c>
      <c r="R6" s="8">
        <v>0</v>
      </c>
      <c r="S6" s="8">
        <f t="shared" si="2"/>
        <v>0</v>
      </c>
      <c r="T6" s="8">
        <f t="shared" si="3"/>
        <v>16</v>
      </c>
      <c r="U6" s="38"/>
      <c r="V6" s="38"/>
      <c r="W6" s="8">
        <v>2</v>
      </c>
      <c r="X6" s="8"/>
      <c r="Y6" s="8"/>
      <c r="Z6" s="8"/>
      <c r="AA6" s="8"/>
      <c r="AB6" s="8"/>
      <c r="AC6" s="40" t="s">
        <v>42</v>
      </c>
      <c r="AD6" s="8" t="s">
        <v>48</v>
      </c>
      <c r="AE6" s="8" t="s">
        <v>49</v>
      </c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57" customHeight="1">
      <c r="A7" s="38"/>
      <c r="B7" s="38"/>
      <c r="C7" s="38"/>
      <c r="D7" s="8" t="s">
        <v>50</v>
      </c>
      <c r="E7" s="8" t="s">
        <v>45</v>
      </c>
      <c r="F7" s="8" t="s">
        <v>51</v>
      </c>
      <c r="G7" s="8" t="s">
        <v>52</v>
      </c>
      <c r="H7" s="8"/>
      <c r="I7" s="8" t="s">
        <v>53</v>
      </c>
      <c r="J7" s="8"/>
      <c r="K7" s="8"/>
      <c r="L7" s="8">
        <v>8</v>
      </c>
      <c r="M7" s="8">
        <v>0</v>
      </c>
      <c r="N7" s="8">
        <v>0</v>
      </c>
      <c r="O7" s="8">
        <f t="shared" si="0"/>
        <v>0</v>
      </c>
      <c r="P7" s="8">
        <v>0</v>
      </c>
      <c r="Q7" s="8">
        <f t="shared" si="1"/>
        <v>0</v>
      </c>
      <c r="R7" s="8">
        <v>0</v>
      </c>
      <c r="S7" s="8">
        <f t="shared" si="2"/>
        <v>0</v>
      </c>
      <c r="T7" s="8">
        <f t="shared" si="3"/>
        <v>8</v>
      </c>
      <c r="U7" s="38"/>
      <c r="V7" s="38"/>
      <c r="W7" s="8">
        <v>1</v>
      </c>
      <c r="X7" s="8"/>
      <c r="Y7" s="8"/>
      <c r="Z7" s="8"/>
      <c r="AA7" s="8"/>
      <c r="AB7" s="8"/>
      <c r="AC7" s="39"/>
      <c r="AD7" s="8"/>
      <c r="AE7" s="8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60" customHeight="1">
      <c r="A8" s="38"/>
      <c r="B8" s="38"/>
      <c r="C8" s="38"/>
      <c r="D8" s="8" t="s">
        <v>54</v>
      </c>
      <c r="E8" s="8" t="s">
        <v>55</v>
      </c>
      <c r="F8" s="8" t="s">
        <v>56</v>
      </c>
      <c r="G8" s="8" t="s">
        <v>55</v>
      </c>
      <c r="H8" s="8" t="s">
        <v>57</v>
      </c>
      <c r="I8" s="8" t="s">
        <v>40</v>
      </c>
      <c r="J8" s="8"/>
      <c r="K8" s="8"/>
      <c r="L8" s="8">
        <v>16</v>
      </c>
      <c r="M8" s="8">
        <v>0</v>
      </c>
      <c r="N8" s="8">
        <v>0</v>
      </c>
      <c r="O8" s="8">
        <f t="shared" si="0"/>
        <v>0</v>
      </c>
      <c r="P8" s="8">
        <v>0</v>
      </c>
      <c r="Q8" s="8">
        <f t="shared" si="1"/>
        <v>0</v>
      </c>
      <c r="R8" s="8">
        <v>0</v>
      </c>
      <c r="S8" s="8">
        <f t="shared" si="2"/>
        <v>0</v>
      </c>
      <c r="T8" s="8">
        <f t="shared" si="3"/>
        <v>16</v>
      </c>
      <c r="U8" s="38"/>
      <c r="V8" s="38"/>
      <c r="W8" s="8">
        <v>2</v>
      </c>
      <c r="X8" s="8"/>
      <c r="Y8" s="8"/>
      <c r="Z8" s="8"/>
      <c r="AA8" s="8"/>
      <c r="AB8" s="8"/>
      <c r="AC8" s="8" t="s">
        <v>42</v>
      </c>
      <c r="AD8" s="8" t="s">
        <v>58</v>
      </c>
      <c r="AE8" s="8" t="s">
        <v>59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70.5" customHeight="1">
      <c r="A9" s="38"/>
      <c r="B9" s="38"/>
      <c r="C9" s="38"/>
      <c r="D9" s="8" t="s">
        <v>60</v>
      </c>
      <c r="E9" s="8" t="s">
        <v>52</v>
      </c>
      <c r="F9" s="8" t="s">
        <v>61</v>
      </c>
      <c r="G9" s="8" t="s">
        <v>52</v>
      </c>
      <c r="H9" s="8"/>
      <c r="I9" s="8" t="s">
        <v>53</v>
      </c>
      <c r="J9" s="8"/>
      <c r="K9" s="8"/>
      <c r="L9" s="8">
        <v>8</v>
      </c>
      <c r="M9" s="8">
        <v>0</v>
      </c>
      <c r="N9" s="8">
        <v>0</v>
      </c>
      <c r="O9" s="8">
        <f t="shared" si="0"/>
        <v>0</v>
      </c>
      <c r="P9" s="8">
        <v>0</v>
      </c>
      <c r="Q9" s="8">
        <f t="shared" si="1"/>
        <v>0</v>
      </c>
      <c r="R9" s="8">
        <v>0</v>
      </c>
      <c r="S9" s="8">
        <f>R11*0.1</f>
        <v>0</v>
      </c>
      <c r="T9" s="8">
        <f t="shared" si="3"/>
        <v>8</v>
      </c>
      <c r="U9" s="38"/>
      <c r="V9" s="38"/>
      <c r="W9" s="8"/>
      <c r="X9" s="17">
        <v>1</v>
      </c>
      <c r="Y9" s="8"/>
      <c r="Z9" s="8"/>
      <c r="AA9" s="8"/>
      <c r="AB9" s="8"/>
      <c r="AC9" s="8" t="s">
        <v>62</v>
      </c>
      <c r="AD9" s="8"/>
      <c r="AE9" s="8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65.25" customHeight="1">
      <c r="A10" s="39"/>
      <c r="B10" s="39"/>
      <c r="C10" s="39"/>
      <c r="D10" s="8" t="s">
        <v>63</v>
      </c>
      <c r="E10" s="8" t="s">
        <v>64</v>
      </c>
      <c r="F10" s="8" t="s">
        <v>65</v>
      </c>
      <c r="G10" s="8" t="s">
        <v>52</v>
      </c>
      <c r="H10" s="8"/>
      <c r="I10" s="8" t="s">
        <v>53</v>
      </c>
      <c r="J10" s="8"/>
      <c r="K10" s="8"/>
      <c r="L10" s="8">
        <v>16</v>
      </c>
      <c r="M10" s="8">
        <v>0</v>
      </c>
      <c r="N10" s="8">
        <v>0</v>
      </c>
      <c r="O10" s="8">
        <v>0</v>
      </c>
      <c r="P10" s="8">
        <v>0</v>
      </c>
      <c r="Q10" s="8">
        <f t="shared" si="1"/>
        <v>0</v>
      </c>
      <c r="R10" s="8">
        <v>0</v>
      </c>
      <c r="S10" s="8">
        <f>R19*0.1</f>
        <v>0</v>
      </c>
      <c r="T10" s="8">
        <f t="shared" si="3"/>
        <v>16</v>
      </c>
      <c r="U10" s="39"/>
      <c r="V10" s="39"/>
      <c r="W10" s="8"/>
      <c r="X10" s="8">
        <v>2</v>
      </c>
      <c r="Y10" s="8"/>
      <c r="Z10" s="8"/>
      <c r="AA10" s="8"/>
      <c r="AB10" s="8"/>
      <c r="AC10" s="8" t="s">
        <v>66</v>
      </c>
      <c r="AD10" s="8"/>
      <c r="AE10" s="8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ht="42.75" customHeight="1">
      <c r="A11" s="37">
        <v>1</v>
      </c>
      <c r="B11" s="37">
        <v>1</v>
      </c>
      <c r="C11" s="37" t="s">
        <v>67</v>
      </c>
      <c r="D11" s="3" t="s">
        <v>68</v>
      </c>
      <c r="E11" s="3" t="s">
        <v>69</v>
      </c>
      <c r="F11" s="3" t="s">
        <v>70</v>
      </c>
      <c r="G11" s="3" t="s">
        <v>69</v>
      </c>
      <c r="H11" s="3" t="s">
        <v>71</v>
      </c>
      <c r="I11" s="3" t="s">
        <v>40</v>
      </c>
      <c r="J11" s="3"/>
      <c r="K11" s="3"/>
      <c r="L11" s="3">
        <v>8</v>
      </c>
      <c r="M11" s="3">
        <v>0</v>
      </c>
      <c r="N11" s="3">
        <v>0</v>
      </c>
      <c r="O11" s="3">
        <f t="shared" ref="O11:O12" si="4">SUM(N11)</f>
        <v>0</v>
      </c>
      <c r="P11" s="3">
        <v>0</v>
      </c>
      <c r="Q11" s="3">
        <f t="shared" si="1"/>
        <v>0</v>
      </c>
      <c r="R11" s="3">
        <v>0</v>
      </c>
      <c r="S11" s="3">
        <f>R12*0.1</f>
        <v>0</v>
      </c>
      <c r="T11" s="3">
        <f t="shared" si="3"/>
        <v>8</v>
      </c>
      <c r="U11" s="37">
        <v>40</v>
      </c>
      <c r="V11" s="37">
        <v>5</v>
      </c>
      <c r="W11" s="3"/>
      <c r="X11" s="3"/>
      <c r="Y11" s="3">
        <v>1</v>
      </c>
      <c r="Z11" s="3"/>
      <c r="AA11" s="3"/>
      <c r="AB11" s="3"/>
      <c r="AC11" s="3" t="s">
        <v>72</v>
      </c>
      <c r="AD11" s="3"/>
      <c r="AE11" s="3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59.25" customHeight="1">
      <c r="A12" s="38"/>
      <c r="B12" s="38"/>
      <c r="C12" s="38"/>
      <c r="D12" s="3" t="s">
        <v>73</v>
      </c>
      <c r="E12" s="3" t="s">
        <v>74</v>
      </c>
      <c r="F12" s="3" t="s">
        <v>75</v>
      </c>
      <c r="G12" s="3" t="s">
        <v>74</v>
      </c>
      <c r="H12" s="3" t="s">
        <v>71</v>
      </c>
      <c r="I12" s="3" t="s">
        <v>40</v>
      </c>
      <c r="J12" s="3" t="s">
        <v>41</v>
      </c>
      <c r="K12" s="3"/>
      <c r="L12" s="3">
        <v>8</v>
      </c>
      <c r="M12" s="3">
        <v>0</v>
      </c>
      <c r="N12" s="3">
        <v>0</v>
      </c>
      <c r="O12" s="3">
        <f t="shared" si="4"/>
        <v>0</v>
      </c>
      <c r="P12" s="3">
        <v>0</v>
      </c>
      <c r="Q12" s="3">
        <f t="shared" si="1"/>
        <v>0</v>
      </c>
      <c r="R12" s="3">
        <v>0</v>
      </c>
      <c r="S12" s="3" t="e">
        <f>#REF!*0.1</f>
        <v>#REF!</v>
      </c>
      <c r="T12" s="3">
        <f t="shared" si="3"/>
        <v>8</v>
      </c>
      <c r="U12" s="38"/>
      <c r="V12" s="38"/>
      <c r="W12" s="3"/>
      <c r="X12" s="3"/>
      <c r="Y12" s="3">
        <v>1</v>
      </c>
      <c r="Z12" s="3"/>
      <c r="AA12" s="3"/>
      <c r="AB12" s="3"/>
      <c r="AC12" s="3" t="s">
        <v>72</v>
      </c>
      <c r="AD12" s="3"/>
      <c r="AE12" s="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59.25" customHeight="1">
      <c r="A13" s="38"/>
      <c r="B13" s="38"/>
      <c r="C13" s="38"/>
      <c r="D13" s="9" t="s">
        <v>76</v>
      </c>
      <c r="E13" s="9" t="s">
        <v>77</v>
      </c>
      <c r="F13" s="9" t="s">
        <v>46</v>
      </c>
      <c r="G13" s="3"/>
      <c r="H13" s="3"/>
      <c r="I13" s="3" t="s">
        <v>47</v>
      </c>
      <c r="J13" s="3"/>
      <c r="K13" s="3"/>
      <c r="L13" s="3">
        <v>8</v>
      </c>
      <c r="M13" s="3"/>
      <c r="N13" s="3"/>
      <c r="O13" s="3"/>
      <c r="P13" s="3"/>
      <c r="Q13" s="3"/>
      <c r="R13" s="3"/>
      <c r="S13" s="3"/>
      <c r="T13" s="3">
        <v>8</v>
      </c>
      <c r="U13" s="38"/>
      <c r="V13" s="38"/>
      <c r="W13" s="3">
        <v>1</v>
      </c>
      <c r="X13" s="3"/>
      <c r="Y13" s="3"/>
      <c r="Z13" s="3"/>
      <c r="AA13" s="3"/>
      <c r="AB13" s="3"/>
      <c r="AC13" s="3" t="s">
        <v>78</v>
      </c>
      <c r="AD13" s="3"/>
      <c r="AE13" s="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60" customHeight="1">
      <c r="A14" s="39"/>
      <c r="B14" s="39"/>
      <c r="C14" s="39"/>
      <c r="D14" s="9" t="s">
        <v>79</v>
      </c>
      <c r="E14" s="9" t="s">
        <v>80</v>
      </c>
      <c r="F14" s="9" t="s">
        <v>81</v>
      </c>
      <c r="G14" s="3" t="s">
        <v>82</v>
      </c>
      <c r="H14" s="3" t="s">
        <v>83</v>
      </c>
      <c r="I14" s="3" t="s">
        <v>40</v>
      </c>
      <c r="J14" s="3"/>
      <c r="K14" s="3" t="s">
        <v>84</v>
      </c>
      <c r="L14" s="3">
        <v>16</v>
      </c>
      <c r="M14" s="3">
        <v>0</v>
      </c>
      <c r="N14" s="3">
        <v>0</v>
      </c>
      <c r="O14" s="3">
        <f t="shared" ref="O14:O16" si="5">SUM(N14)</f>
        <v>0</v>
      </c>
      <c r="P14" s="3">
        <v>0</v>
      </c>
      <c r="Q14" s="3">
        <f t="shared" ref="Q14:Q16" si="6">P14*0.5</f>
        <v>0</v>
      </c>
      <c r="R14" s="3">
        <v>0</v>
      </c>
      <c r="S14" s="3"/>
      <c r="T14" s="3">
        <f>SUM(Q14+O14+M14+L14)</f>
        <v>16</v>
      </c>
      <c r="U14" s="39"/>
      <c r="V14" s="39"/>
      <c r="W14" s="3">
        <v>2</v>
      </c>
      <c r="X14" s="3"/>
      <c r="Y14" s="3"/>
      <c r="Z14" s="3"/>
      <c r="AA14" s="3"/>
      <c r="AB14" s="3"/>
      <c r="AC14" s="3" t="s">
        <v>78</v>
      </c>
      <c r="AD14" s="3" t="s">
        <v>85</v>
      </c>
      <c r="AE14" s="3" t="s">
        <v>86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47.25" customHeight="1">
      <c r="A15" s="40">
        <v>1</v>
      </c>
      <c r="B15" s="40">
        <v>2</v>
      </c>
      <c r="C15" s="40" t="s">
        <v>87</v>
      </c>
      <c r="D15" s="8" t="s">
        <v>88</v>
      </c>
      <c r="E15" s="8" t="s">
        <v>80</v>
      </c>
      <c r="F15" s="8" t="s">
        <v>81</v>
      </c>
      <c r="G15" s="8" t="s">
        <v>82</v>
      </c>
      <c r="H15" s="8" t="s">
        <v>83</v>
      </c>
      <c r="I15" s="8" t="s">
        <v>40</v>
      </c>
      <c r="J15" s="8" t="s">
        <v>41</v>
      </c>
      <c r="K15" s="8" t="s">
        <v>84</v>
      </c>
      <c r="L15" s="8">
        <v>8</v>
      </c>
      <c r="M15" s="8">
        <v>0</v>
      </c>
      <c r="N15" s="8">
        <v>0</v>
      </c>
      <c r="O15" s="8">
        <f t="shared" si="5"/>
        <v>0</v>
      </c>
      <c r="P15" s="8">
        <v>0</v>
      </c>
      <c r="Q15" s="8">
        <f t="shared" si="6"/>
        <v>0</v>
      </c>
      <c r="R15" s="8">
        <v>0</v>
      </c>
      <c r="S15" s="8">
        <f>R16*0.1</f>
        <v>0</v>
      </c>
      <c r="T15" s="8">
        <v>8</v>
      </c>
      <c r="U15" s="40">
        <v>48</v>
      </c>
      <c r="V15" s="40">
        <v>6</v>
      </c>
      <c r="W15" s="8">
        <v>1</v>
      </c>
      <c r="X15" s="8"/>
      <c r="Y15" s="8"/>
      <c r="Z15" s="8"/>
      <c r="AA15" s="8"/>
      <c r="AB15" s="8"/>
      <c r="AC15" s="8" t="s">
        <v>78</v>
      </c>
      <c r="AD15" s="8"/>
      <c r="AE15" s="8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55.5" customHeight="1">
      <c r="A16" s="38"/>
      <c r="B16" s="38"/>
      <c r="C16" s="38"/>
      <c r="D16" s="8" t="s">
        <v>89</v>
      </c>
      <c r="E16" s="8" t="s">
        <v>90</v>
      </c>
      <c r="F16" s="8" t="s">
        <v>81</v>
      </c>
      <c r="G16" s="8" t="s">
        <v>82</v>
      </c>
      <c r="H16" s="8" t="s">
        <v>83</v>
      </c>
      <c r="I16" s="8" t="s">
        <v>40</v>
      </c>
      <c r="J16" s="8"/>
      <c r="K16" s="8" t="s">
        <v>84</v>
      </c>
      <c r="L16" s="8">
        <v>8</v>
      </c>
      <c r="M16" s="8">
        <v>0</v>
      </c>
      <c r="N16" s="8">
        <v>0</v>
      </c>
      <c r="O16" s="8">
        <f t="shared" si="5"/>
        <v>0</v>
      </c>
      <c r="P16" s="8">
        <v>0</v>
      </c>
      <c r="Q16" s="8">
        <f t="shared" si="6"/>
        <v>0</v>
      </c>
      <c r="R16" s="8">
        <v>0</v>
      </c>
      <c r="S16" s="8">
        <f>R18*0.1</f>
        <v>0</v>
      </c>
      <c r="T16" s="8">
        <f>SUM(Q16+O16+M16+L16)</f>
        <v>8</v>
      </c>
      <c r="U16" s="38"/>
      <c r="V16" s="38"/>
      <c r="W16" s="8"/>
      <c r="X16" s="17">
        <v>1</v>
      </c>
      <c r="Y16" s="8"/>
      <c r="Z16" s="8"/>
      <c r="AA16" s="8"/>
      <c r="AB16" s="8"/>
      <c r="AC16" s="8" t="s">
        <v>62</v>
      </c>
      <c r="AD16" s="8"/>
      <c r="AE16" s="8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74.25" customHeight="1">
      <c r="A17" s="38"/>
      <c r="B17" s="38"/>
      <c r="C17" s="38"/>
      <c r="D17" s="8" t="s">
        <v>91</v>
      </c>
      <c r="E17" s="8" t="s">
        <v>80</v>
      </c>
      <c r="F17" s="8" t="s">
        <v>92</v>
      </c>
      <c r="G17" s="8" t="s">
        <v>93</v>
      </c>
      <c r="H17" s="8" t="s">
        <v>94</v>
      </c>
      <c r="I17" s="8" t="s">
        <v>40</v>
      </c>
      <c r="J17" s="8"/>
      <c r="K17" s="8"/>
      <c r="L17" s="8">
        <v>8</v>
      </c>
      <c r="M17" s="8"/>
      <c r="N17" s="8"/>
      <c r="O17" s="8"/>
      <c r="P17" s="8"/>
      <c r="Q17" s="8"/>
      <c r="R17" s="8"/>
      <c r="S17" s="8"/>
      <c r="T17" s="8">
        <v>8</v>
      </c>
      <c r="U17" s="38"/>
      <c r="V17" s="38"/>
      <c r="W17" s="8">
        <v>1</v>
      </c>
      <c r="X17" s="8"/>
      <c r="Y17" s="8"/>
      <c r="Z17" s="8"/>
      <c r="AA17" s="8"/>
      <c r="AB17" s="8"/>
      <c r="AC17" s="8" t="s">
        <v>78</v>
      </c>
      <c r="AD17" s="8"/>
      <c r="AE17" s="8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30" customHeight="1">
      <c r="A18" s="39"/>
      <c r="B18" s="39"/>
      <c r="C18" s="39"/>
      <c r="D18" s="8" t="s">
        <v>95</v>
      </c>
      <c r="E18" s="8" t="s">
        <v>96</v>
      </c>
      <c r="F18" s="8" t="s">
        <v>305</v>
      </c>
      <c r="G18" s="8" t="s">
        <v>96</v>
      </c>
      <c r="H18" s="8" t="s">
        <v>83</v>
      </c>
      <c r="I18" s="8" t="s">
        <v>160</v>
      </c>
      <c r="J18" s="8"/>
      <c r="K18" s="8"/>
      <c r="L18" s="8">
        <v>24</v>
      </c>
      <c r="M18" s="8">
        <v>0</v>
      </c>
      <c r="N18" s="8">
        <v>0</v>
      </c>
      <c r="O18" s="8">
        <f t="shared" ref="O18:O20" si="7">SUM(N18)</f>
        <v>0</v>
      </c>
      <c r="P18" s="8">
        <v>0</v>
      </c>
      <c r="Q18" s="8">
        <f t="shared" ref="Q18:Q20" si="8">P18*0.5</f>
        <v>0</v>
      </c>
      <c r="R18" s="8">
        <v>0</v>
      </c>
      <c r="S18" s="8">
        <f>R10*0.1</f>
        <v>0</v>
      </c>
      <c r="T18" s="8">
        <f t="shared" ref="T18:T20" si="9">SUM(Q18+O18+M18+L18)</f>
        <v>24</v>
      </c>
      <c r="U18" s="39"/>
      <c r="V18" s="39"/>
      <c r="W18" s="8">
        <v>3</v>
      </c>
      <c r="X18" s="8"/>
      <c r="Y18" s="8"/>
      <c r="Z18" s="8"/>
      <c r="AA18" s="8"/>
      <c r="AB18" s="8"/>
      <c r="AC18" s="8" t="s">
        <v>78</v>
      </c>
      <c r="AD18" s="8" t="s">
        <v>58</v>
      </c>
      <c r="AE18" s="8" t="s">
        <v>97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62.25" customHeight="1">
      <c r="A19" s="37">
        <v>1</v>
      </c>
      <c r="B19" s="37">
        <v>2</v>
      </c>
      <c r="C19" s="37" t="s">
        <v>98</v>
      </c>
      <c r="D19" s="3" t="s">
        <v>99</v>
      </c>
      <c r="E19" s="3" t="s">
        <v>100</v>
      </c>
      <c r="F19" s="3" t="s">
        <v>101</v>
      </c>
      <c r="G19" s="3" t="s">
        <v>100</v>
      </c>
      <c r="H19" s="3" t="s">
        <v>102</v>
      </c>
      <c r="I19" s="3" t="s">
        <v>103</v>
      </c>
      <c r="J19" s="3" t="s">
        <v>41</v>
      </c>
      <c r="K19" s="3" t="s">
        <v>84</v>
      </c>
      <c r="L19" s="3">
        <v>24</v>
      </c>
      <c r="M19" s="3">
        <v>0</v>
      </c>
      <c r="N19" s="3">
        <v>0</v>
      </c>
      <c r="O19" s="3">
        <f t="shared" si="7"/>
        <v>0</v>
      </c>
      <c r="P19" s="3">
        <v>0</v>
      </c>
      <c r="Q19" s="3">
        <f t="shared" si="8"/>
        <v>0</v>
      </c>
      <c r="R19" s="3">
        <v>0</v>
      </c>
      <c r="S19" s="3">
        <f>R20*0.1</f>
        <v>0</v>
      </c>
      <c r="T19" s="3">
        <f t="shared" si="9"/>
        <v>24</v>
      </c>
      <c r="U19" s="37">
        <v>56</v>
      </c>
      <c r="V19" s="37">
        <v>7</v>
      </c>
      <c r="W19" s="3">
        <v>3</v>
      </c>
      <c r="X19" s="3"/>
      <c r="Y19" s="3"/>
      <c r="Z19" s="3"/>
      <c r="AA19" s="3"/>
      <c r="AB19" s="3"/>
      <c r="AC19" s="3" t="s">
        <v>78</v>
      </c>
      <c r="AD19" s="3"/>
      <c r="AE19" s="3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78" customHeight="1">
      <c r="A20" s="39"/>
      <c r="B20" s="39"/>
      <c r="C20" s="39"/>
      <c r="D20" s="3" t="s">
        <v>104</v>
      </c>
      <c r="E20" s="3" t="s">
        <v>105</v>
      </c>
      <c r="F20" s="3" t="s">
        <v>106</v>
      </c>
      <c r="G20" s="3" t="s">
        <v>105</v>
      </c>
      <c r="H20" s="3" t="s">
        <v>83</v>
      </c>
      <c r="I20" s="3" t="s">
        <v>40</v>
      </c>
      <c r="J20" s="3"/>
      <c r="K20" s="3" t="s">
        <v>84</v>
      </c>
      <c r="L20" s="3">
        <v>32</v>
      </c>
      <c r="M20" s="3">
        <v>0</v>
      </c>
      <c r="N20" s="3">
        <v>0</v>
      </c>
      <c r="O20" s="3">
        <f t="shared" si="7"/>
        <v>0</v>
      </c>
      <c r="P20" s="3">
        <v>0</v>
      </c>
      <c r="Q20" s="3">
        <f t="shared" si="8"/>
        <v>0</v>
      </c>
      <c r="R20" s="3">
        <v>0</v>
      </c>
      <c r="S20" s="3">
        <f>R24*0.1</f>
        <v>0</v>
      </c>
      <c r="T20" s="3">
        <f t="shared" si="9"/>
        <v>32</v>
      </c>
      <c r="U20" s="39"/>
      <c r="V20" s="39"/>
      <c r="W20" s="3">
        <v>4</v>
      </c>
      <c r="X20" s="3"/>
      <c r="Y20" s="3"/>
      <c r="Z20" s="3"/>
      <c r="AA20" s="3"/>
      <c r="AB20" s="3"/>
      <c r="AC20" s="3" t="s">
        <v>78</v>
      </c>
      <c r="AD20" s="3"/>
      <c r="AE20" s="3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72" customHeight="1">
      <c r="A21" s="40">
        <v>1</v>
      </c>
      <c r="B21" s="40">
        <v>2</v>
      </c>
      <c r="C21" s="40" t="s">
        <v>107</v>
      </c>
      <c r="D21" s="8" t="s">
        <v>108</v>
      </c>
      <c r="E21" s="8" t="s">
        <v>109</v>
      </c>
      <c r="F21" s="8" t="s">
        <v>110</v>
      </c>
      <c r="G21" s="8" t="s">
        <v>109</v>
      </c>
      <c r="H21" s="8" t="s">
        <v>102</v>
      </c>
      <c r="I21" s="8" t="s">
        <v>40</v>
      </c>
      <c r="J21" s="10"/>
      <c r="K21" s="8" t="s">
        <v>84</v>
      </c>
      <c r="L21" s="8">
        <v>24</v>
      </c>
      <c r="M21" s="8"/>
      <c r="N21" s="8"/>
      <c r="O21" s="8"/>
      <c r="P21" s="8"/>
      <c r="Q21" s="8"/>
      <c r="R21" s="8"/>
      <c r="S21" s="8"/>
      <c r="T21" s="8">
        <v>24</v>
      </c>
      <c r="U21" s="40">
        <v>40</v>
      </c>
      <c r="V21" s="40">
        <v>5</v>
      </c>
      <c r="W21" s="8">
        <v>3</v>
      </c>
      <c r="X21" s="8"/>
      <c r="Y21" s="8"/>
      <c r="Z21" s="8"/>
      <c r="AA21" s="8"/>
      <c r="AB21" s="8"/>
      <c r="AC21" s="8" t="s">
        <v>78</v>
      </c>
      <c r="AD21" s="8"/>
      <c r="AE21" s="8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63.75" customHeight="1">
      <c r="A22" s="38"/>
      <c r="B22" s="38"/>
      <c r="C22" s="38"/>
      <c r="D22" s="8" t="s">
        <v>111</v>
      </c>
      <c r="E22" s="8" t="s">
        <v>109</v>
      </c>
      <c r="F22" s="8" t="s">
        <v>112</v>
      </c>
      <c r="G22" s="8" t="s">
        <v>109</v>
      </c>
      <c r="H22" s="8" t="s">
        <v>102</v>
      </c>
      <c r="I22" s="8" t="s">
        <v>40</v>
      </c>
      <c r="J22" s="8" t="s">
        <v>41</v>
      </c>
      <c r="K22" s="8" t="s">
        <v>84</v>
      </c>
      <c r="L22" s="8">
        <v>8</v>
      </c>
      <c r="M22" s="8"/>
      <c r="N22" s="8"/>
      <c r="O22" s="8"/>
      <c r="P22" s="8"/>
      <c r="Q22" s="8"/>
      <c r="R22" s="8"/>
      <c r="S22" s="8"/>
      <c r="T22" s="8">
        <v>8</v>
      </c>
      <c r="U22" s="38"/>
      <c r="V22" s="38"/>
      <c r="W22" s="8"/>
      <c r="X22" s="17">
        <v>1</v>
      </c>
      <c r="Y22" s="8"/>
      <c r="Z22" s="8"/>
      <c r="AA22" s="8"/>
      <c r="AB22" s="8"/>
      <c r="AC22" s="8" t="s">
        <v>62</v>
      </c>
      <c r="AD22" s="8"/>
      <c r="AE22" s="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77.25" customHeight="1">
      <c r="A23" s="39"/>
      <c r="B23" s="39"/>
      <c r="C23" s="39"/>
      <c r="D23" s="8" t="s">
        <v>113</v>
      </c>
      <c r="E23" s="8" t="s">
        <v>109</v>
      </c>
      <c r="F23" s="8" t="s">
        <v>114</v>
      </c>
      <c r="G23" s="8" t="s">
        <v>52</v>
      </c>
      <c r="H23" s="8"/>
      <c r="I23" s="8" t="s">
        <v>53</v>
      </c>
      <c r="J23" s="8"/>
      <c r="K23" s="8"/>
      <c r="L23" s="8">
        <v>8</v>
      </c>
      <c r="M23" s="8">
        <v>0</v>
      </c>
      <c r="N23" s="8">
        <v>0</v>
      </c>
      <c r="O23" s="8">
        <f t="shared" ref="O23:O24" si="10">SUM(N23)</f>
        <v>0</v>
      </c>
      <c r="P23" s="8">
        <v>0</v>
      </c>
      <c r="Q23" s="8">
        <f t="shared" ref="Q23:Q24" si="11">P23*0.5</f>
        <v>0</v>
      </c>
      <c r="R23" s="8">
        <v>0</v>
      </c>
      <c r="S23" s="8">
        <f>R30*0.1</f>
        <v>0</v>
      </c>
      <c r="T23" s="8">
        <f t="shared" ref="T23:T24" si="12">SUM(Q23+O23+M23+L23)</f>
        <v>8</v>
      </c>
      <c r="U23" s="39"/>
      <c r="V23" s="39"/>
      <c r="W23" s="8"/>
      <c r="X23" s="17">
        <v>1</v>
      </c>
      <c r="Y23" s="8"/>
      <c r="Z23" s="8"/>
      <c r="AA23" s="8"/>
      <c r="AB23" s="8"/>
      <c r="AC23" s="8" t="s">
        <v>62</v>
      </c>
      <c r="AD23" s="8"/>
      <c r="AE23" s="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63.75" customHeight="1">
      <c r="A24" s="37">
        <v>1</v>
      </c>
      <c r="B24" s="37">
        <v>2</v>
      </c>
      <c r="C24" s="37" t="s">
        <v>115</v>
      </c>
      <c r="D24" s="3" t="s">
        <v>116</v>
      </c>
      <c r="E24" s="37" t="s">
        <v>117</v>
      </c>
      <c r="F24" s="3" t="s">
        <v>309</v>
      </c>
      <c r="G24" s="37" t="s">
        <v>117</v>
      </c>
      <c r="H24" s="37" t="s">
        <v>118</v>
      </c>
      <c r="I24" s="3" t="s">
        <v>47</v>
      </c>
      <c r="J24" s="3" t="s">
        <v>41</v>
      </c>
      <c r="K24" s="3"/>
      <c r="L24" s="3">
        <v>8</v>
      </c>
      <c r="M24" s="3">
        <v>0</v>
      </c>
      <c r="N24" s="3">
        <v>0</v>
      </c>
      <c r="O24" s="3">
        <f t="shared" si="10"/>
        <v>0</v>
      </c>
      <c r="P24" s="3">
        <v>0</v>
      </c>
      <c r="Q24" s="3">
        <f t="shared" si="11"/>
        <v>0</v>
      </c>
      <c r="R24" s="3">
        <v>0</v>
      </c>
      <c r="S24" s="3">
        <f>R27*0.1</f>
        <v>0</v>
      </c>
      <c r="T24" s="3">
        <f t="shared" si="12"/>
        <v>8</v>
      </c>
      <c r="U24" s="37">
        <v>24</v>
      </c>
      <c r="V24" s="37">
        <v>3</v>
      </c>
      <c r="W24" s="3"/>
      <c r="X24" s="3"/>
      <c r="Y24" s="3"/>
      <c r="Z24" s="3"/>
      <c r="AA24" s="3">
        <v>1</v>
      </c>
      <c r="AB24" s="3"/>
      <c r="AC24" s="37" t="s">
        <v>119</v>
      </c>
      <c r="AD24" s="49" t="s">
        <v>43</v>
      </c>
      <c r="AE24" s="49" t="s">
        <v>120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66" customHeight="1">
      <c r="A25" s="39"/>
      <c r="B25" s="39"/>
      <c r="C25" s="39"/>
      <c r="D25" s="3" t="s">
        <v>116</v>
      </c>
      <c r="E25" s="39"/>
      <c r="F25" s="3" t="s">
        <v>308</v>
      </c>
      <c r="G25" s="39"/>
      <c r="H25" s="39"/>
      <c r="I25" s="3" t="s">
        <v>47</v>
      </c>
      <c r="J25" s="3"/>
      <c r="K25" s="3"/>
      <c r="L25" s="3">
        <v>16</v>
      </c>
      <c r="M25" s="3"/>
      <c r="N25" s="3"/>
      <c r="O25" s="3"/>
      <c r="P25" s="3"/>
      <c r="Q25" s="3"/>
      <c r="R25" s="3"/>
      <c r="S25" s="3"/>
      <c r="T25" s="3">
        <v>16</v>
      </c>
      <c r="U25" s="39"/>
      <c r="V25" s="39"/>
      <c r="W25" s="3"/>
      <c r="X25" s="3"/>
      <c r="Y25" s="3"/>
      <c r="Z25" s="3"/>
      <c r="AA25" s="3">
        <v>2</v>
      </c>
      <c r="AB25" s="3"/>
      <c r="AC25" s="39"/>
      <c r="AD25" s="50"/>
      <c r="AE25" s="50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50.25" customHeight="1">
      <c r="A26" s="40">
        <v>1</v>
      </c>
      <c r="B26" s="40">
        <v>2</v>
      </c>
      <c r="C26" s="40" t="s">
        <v>121</v>
      </c>
      <c r="D26" s="8" t="s">
        <v>122</v>
      </c>
      <c r="E26" s="40" t="s">
        <v>52</v>
      </c>
      <c r="F26" s="8" t="s">
        <v>123</v>
      </c>
      <c r="G26" s="8" t="s">
        <v>52</v>
      </c>
      <c r="H26" s="8" t="s">
        <v>94</v>
      </c>
      <c r="I26" s="8" t="s">
        <v>124</v>
      </c>
      <c r="J26" s="8"/>
      <c r="K26" s="8"/>
      <c r="L26" s="8"/>
      <c r="M26" s="8">
        <v>50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50</v>
      </c>
      <c r="U26" s="40">
        <v>300</v>
      </c>
      <c r="V26" s="40">
        <v>12</v>
      </c>
      <c r="W26" s="8"/>
      <c r="X26" s="8">
        <v>2</v>
      </c>
      <c r="Y26" s="8"/>
      <c r="Z26" s="8"/>
      <c r="AA26" s="8"/>
      <c r="AB26" s="8"/>
      <c r="AC26" s="40" t="s">
        <v>125</v>
      </c>
      <c r="AD26" s="8"/>
      <c r="AE26" s="8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1:51" ht="50.25" customHeight="1">
      <c r="A27" s="46"/>
      <c r="B27" s="46"/>
      <c r="C27" s="39"/>
      <c r="D27" s="8" t="s">
        <v>125</v>
      </c>
      <c r="E27" s="46"/>
      <c r="F27" s="8" t="s">
        <v>126</v>
      </c>
      <c r="G27" s="8" t="s">
        <v>52</v>
      </c>
      <c r="H27" s="8"/>
      <c r="I27" s="8" t="s">
        <v>53</v>
      </c>
      <c r="J27" s="8" t="s">
        <v>41</v>
      </c>
      <c r="K27" s="8"/>
      <c r="L27" s="8"/>
      <c r="M27" s="8"/>
      <c r="N27" s="8">
        <v>250</v>
      </c>
      <c r="O27" s="8">
        <v>225</v>
      </c>
      <c r="P27" s="8">
        <v>0</v>
      </c>
      <c r="Q27" s="8">
        <f t="shared" ref="Q27:Q28" si="13">P27*0.5</f>
        <v>0</v>
      </c>
      <c r="R27" s="8">
        <v>0</v>
      </c>
      <c r="S27" s="8">
        <v>0</v>
      </c>
      <c r="T27" s="8">
        <v>250</v>
      </c>
      <c r="U27" s="46"/>
      <c r="V27" s="46"/>
      <c r="W27" s="8"/>
      <c r="X27" s="8">
        <v>10</v>
      </c>
      <c r="Y27" s="8"/>
      <c r="Z27" s="8"/>
      <c r="AA27" s="8"/>
      <c r="AB27" s="8"/>
      <c r="AC27" s="46"/>
      <c r="AD27" s="8"/>
      <c r="AE27" s="8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1:51" ht="53.25" customHeight="1">
      <c r="A28" s="37">
        <v>1</v>
      </c>
      <c r="B28" s="37">
        <v>2</v>
      </c>
      <c r="C28" s="47" t="s">
        <v>127</v>
      </c>
      <c r="D28" s="11" t="s">
        <v>128</v>
      </c>
      <c r="E28" s="11" t="s">
        <v>52</v>
      </c>
      <c r="F28" s="11" t="s">
        <v>129</v>
      </c>
      <c r="G28" s="11" t="s">
        <v>90</v>
      </c>
      <c r="H28" s="11" t="s">
        <v>57</v>
      </c>
      <c r="I28" s="3" t="s">
        <v>40</v>
      </c>
      <c r="J28" s="3"/>
      <c r="K28" s="3"/>
      <c r="L28" s="3">
        <v>8</v>
      </c>
      <c r="M28" s="3">
        <v>0</v>
      </c>
      <c r="N28" s="3">
        <v>0</v>
      </c>
      <c r="O28" s="3">
        <f>SUM(N28)</f>
        <v>0</v>
      </c>
      <c r="P28" s="3">
        <v>0</v>
      </c>
      <c r="Q28" s="3">
        <f t="shared" si="13"/>
        <v>0</v>
      </c>
      <c r="R28" s="3">
        <v>0</v>
      </c>
      <c r="S28" s="3">
        <f>R23*0.1</f>
        <v>0</v>
      </c>
      <c r="T28" s="3">
        <f>SUM(Q28+O28+M28+L28)</f>
        <v>8</v>
      </c>
      <c r="U28" s="37">
        <v>24</v>
      </c>
      <c r="V28" s="37">
        <v>3</v>
      </c>
      <c r="W28" s="3"/>
      <c r="X28" s="3"/>
      <c r="Y28" s="3"/>
      <c r="Z28" s="3"/>
      <c r="AA28" s="3"/>
      <c r="AB28" s="3">
        <v>1</v>
      </c>
      <c r="AC28" s="3" t="s">
        <v>130</v>
      </c>
      <c r="AD28" s="3"/>
      <c r="AE28" s="3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39" customHeight="1">
      <c r="A29" s="38"/>
      <c r="B29" s="38"/>
      <c r="C29" s="38"/>
      <c r="D29" s="48" t="s">
        <v>131</v>
      </c>
      <c r="E29" s="48" t="s">
        <v>132</v>
      </c>
      <c r="F29" s="11" t="s">
        <v>46</v>
      </c>
      <c r="G29" s="11"/>
      <c r="H29" s="47"/>
      <c r="I29" s="11" t="s">
        <v>47</v>
      </c>
      <c r="J29" s="37"/>
      <c r="K29" s="37"/>
      <c r="L29" s="3">
        <v>4</v>
      </c>
      <c r="M29" s="37"/>
      <c r="N29" s="37"/>
      <c r="O29" s="37">
        <f>SUM(N30)</f>
        <v>0</v>
      </c>
      <c r="P29" s="37"/>
      <c r="Q29" s="37">
        <f>P30*0.5</f>
        <v>0</v>
      </c>
      <c r="R29" s="37"/>
      <c r="S29" s="37">
        <f>R31*0.1</f>
        <v>0</v>
      </c>
      <c r="T29" s="37">
        <v>8</v>
      </c>
      <c r="U29" s="38"/>
      <c r="V29" s="38"/>
      <c r="W29" s="37">
        <v>1</v>
      </c>
      <c r="X29" s="37"/>
      <c r="Y29" s="37"/>
      <c r="Z29" s="37"/>
      <c r="AA29" s="37"/>
      <c r="AB29" s="37"/>
      <c r="AC29" s="37" t="s">
        <v>133</v>
      </c>
      <c r="AD29" s="3"/>
      <c r="AE29" s="3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36.75" customHeight="1">
      <c r="A30" s="38"/>
      <c r="B30" s="38"/>
      <c r="C30" s="38"/>
      <c r="D30" s="39"/>
      <c r="E30" s="39"/>
      <c r="F30" s="11" t="s">
        <v>46</v>
      </c>
      <c r="G30" s="11"/>
      <c r="H30" s="39"/>
      <c r="I30" s="11" t="s">
        <v>47</v>
      </c>
      <c r="J30" s="39"/>
      <c r="K30" s="39"/>
      <c r="L30" s="3">
        <v>4</v>
      </c>
      <c r="M30" s="39"/>
      <c r="N30" s="39"/>
      <c r="O30" s="39"/>
      <c r="P30" s="39"/>
      <c r="Q30" s="39"/>
      <c r="R30" s="39"/>
      <c r="S30" s="39"/>
      <c r="T30" s="39"/>
      <c r="U30" s="38"/>
      <c r="V30" s="38"/>
      <c r="W30" s="39"/>
      <c r="X30" s="39"/>
      <c r="Y30" s="39"/>
      <c r="Z30" s="39"/>
      <c r="AA30" s="39"/>
      <c r="AB30" s="39"/>
      <c r="AC30" s="39"/>
      <c r="AD30" s="3"/>
      <c r="AE30" s="3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82.5" customHeight="1">
      <c r="A31" s="39"/>
      <c r="B31" s="39"/>
      <c r="C31" s="39"/>
      <c r="D31" s="9" t="s">
        <v>134</v>
      </c>
      <c r="E31" s="9" t="s">
        <v>52</v>
      </c>
      <c r="F31" s="3" t="s">
        <v>114</v>
      </c>
      <c r="G31" s="3" t="s">
        <v>52</v>
      </c>
      <c r="H31" s="3"/>
      <c r="I31" s="3" t="s">
        <v>53</v>
      </c>
      <c r="J31" s="3" t="s">
        <v>41</v>
      </c>
      <c r="K31" s="3"/>
      <c r="L31" s="3"/>
      <c r="M31" s="3">
        <v>8</v>
      </c>
      <c r="N31" s="3">
        <v>0</v>
      </c>
      <c r="O31" s="3">
        <f t="shared" ref="O31:O33" si="14">SUM(N31)</f>
        <v>0</v>
      </c>
      <c r="P31" s="3">
        <v>0</v>
      </c>
      <c r="Q31" s="3">
        <f t="shared" ref="Q31:Q33" si="15">P31*0.5</f>
        <v>0</v>
      </c>
      <c r="R31" s="3">
        <v>0</v>
      </c>
      <c r="S31" s="3"/>
      <c r="T31" s="3">
        <f>SUM(Q31+M31+O31+L31)</f>
        <v>8</v>
      </c>
      <c r="U31" s="39"/>
      <c r="V31" s="39"/>
      <c r="W31" s="3"/>
      <c r="X31" s="3"/>
      <c r="Y31" s="3"/>
      <c r="Z31" s="3"/>
      <c r="AA31" s="3"/>
      <c r="AB31" s="3">
        <v>1</v>
      </c>
      <c r="AC31" s="3" t="s">
        <v>135</v>
      </c>
      <c r="AD31" s="3"/>
      <c r="AE31" s="3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41.25" customHeight="1">
      <c r="A32" s="8">
        <v>1</v>
      </c>
      <c r="B32" s="8">
        <v>2</v>
      </c>
      <c r="C32" s="8" t="s">
        <v>136</v>
      </c>
      <c r="D32" s="8" t="s">
        <v>137</v>
      </c>
      <c r="E32" s="8" t="s">
        <v>52</v>
      </c>
      <c r="F32" s="8" t="s">
        <v>114</v>
      </c>
      <c r="G32" s="8" t="s">
        <v>52</v>
      </c>
      <c r="H32" s="8"/>
      <c r="I32" s="8" t="s">
        <v>53</v>
      </c>
      <c r="J32" s="8" t="s">
        <v>41</v>
      </c>
      <c r="K32" s="8"/>
      <c r="L32" s="8">
        <v>16</v>
      </c>
      <c r="M32" s="8"/>
      <c r="N32" s="8"/>
      <c r="O32" s="8">
        <f t="shared" si="14"/>
        <v>0</v>
      </c>
      <c r="P32" s="8"/>
      <c r="Q32" s="8">
        <f t="shared" si="15"/>
        <v>0</v>
      </c>
      <c r="R32" s="8"/>
      <c r="S32" s="8"/>
      <c r="T32" s="8">
        <f>SUM(Q32+O32+M32+L32)</f>
        <v>16</v>
      </c>
      <c r="U32" s="8">
        <v>16</v>
      </c>
      <c r="V32" s="8">
        <v>2</v>
      </c>
      <c r="W32" s="8"/>
      <c r="X32" s="8"/>
      <c r="Y32" s="8"/>
      <c r="Z32" s="8">
        <v>2</v>
      </c>
      <c r="AA32" s="8"/>
      <c r="AB32" s="8"/>
      <c r="AC32" s="8" t="s">
        <v>139</v>
      </c>
      <c r="AD32" s="8"/>
      <c r="AE32" s="8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f t="shared" si="14"/>
        <v>0</v>
      </c>
      <c r="P33" s="3"/>
      <c r="Q33" s="3">
        <f t="shared" si="15"/>
        <v>0</v>
      </c>
      <c r="R33" s="3"/>
      <c r="S33" s="3">
        <f>R33*0.1</f>
        <v>0</v>
      </c>
      <c r="T33" s="3">
        <f>SUM(S33+Q33+O33+M33+L33)</f>
        <v>0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5.75" customHeight="1">
      <c r="A34" s="12"/>
      <c r="B34" s="13"/>
      <c r="C34" s="13"/>
      <c r="D34" s="12"/>
      <c r="E34" s="12"/>
      <c r="F34" s="13"/>
      <c r="G34" s="13"/>
      <c r="H34" s="12"/>
      <c r="I34" s="12"/>
      <c r="J34" s="12"/>
      <c r="K34" s="13"/>
      <c r="L34" s="13"/>
      <c r="M34" s="13"/>
      <c r="N34" s="13"/>
      <c r="O34" s="12"/>
      <c r="P34" s="12"/>
      <c r="Q34" s="12"/>
      <c r="R34" s="12"/>
      <c r="S34" s="12"/>
      <c r="T34" s="12"/>
      <c r="U34" s="12"/>
      <c r="V34" s="14">
        <f t="shared" ref="V34:AB34" si="16">SUM(V5:V33)</f>
        <v>54</v>
      </c>
      <c r="W34" s="14">
        <f t="shared" si="16"/>
        <v>27</v>
      </c>
      <c r="X34" s="14">
        <f t="shared" si="16"/>
        <v>18</v>
      </c>
      <c r="Y34" s="14">
        <f t="shared" si="16"/>
        <v>2</v>
      </c>
      <c r="Z34" s="14">
        <f t="shared" si="16"/>
        <v>2</v>
      </c>
      <c r="AA34" s="14">
        <f t="shared" si="16"/>
        <v>3</v>
      </c>
      <c r="AB34" s="14">
        <f t="shared" si="16"/>
        <v>2</v>
      </c>
      <c r="AC34" s="12"/>
      <c r="AD34" s="12"/>
      <c r="AE34" s="1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5.75" customHeight="1">
      <c r="A35" s="12"/>
      <c r="B35" s="13"/>
      <c r="C35" s="13"/>
      <c r="D35" s="12"/>
      <c r="E35" s="12"/>
      <c r="F35" s="13"/>
      <c r="G35" s="13"/>
      <c r="H35" s="12"/>
      <c r="I35" s="12"/>
      <c r="J35" s="12"/>
      <c r="K35" s="13"/>
      <c r="L35" s="13"/>
      <c r="M35" s="13"/>
      <c r="N35" s="13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5.75" customHeight="1">
      <c r="A36" s="12"/>
      <c r="B36" s="14" t="s">
        <v>140</v>
      </c>
      <c r="C36" s="13"/>
      <c r="D36" s="12"/>
      <c r="E36" s="12"/>
      <c r="F36" s="14" t="s">
        <v>141</v>
      </c>
      <c r="G36" s="13"/>
      <c r="H36" s="12"/>
      <c r="I36" s="12"/>
      <c r="J36" s="12"/>
      <c r="K36" s="14" t="s">
        <v>142</v>
      </c>
      <c r="L36" s="13"/>
      <c r="M36" s="13"/>
      <c r="N36" s="13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3.5" customHeight="1">
      <c r="A37" s="2"/>
      <c r="B37" s="15" t="s">
        <v>143</v>
      </c>
      <c r="C37" s="15" t="s">
        <v>144</v>
      </c>
      <c r="D37" s="2"/>
      <c r="E37" s="2"/>
      <c r="F37" s="15" t="s">
        <v>145</v>
      </c>
      <c r="G37" s="15" t="s">
        <v>146</v>
      </c>
      <c r="H37" s="2"/>
      <c r="I37" s="2"/>
      <c r="J37" s="2"/>
      <c r="K37" s="41" t="s">
        <v>147</v>
      </c>
      <c r="L37" s="42"/>
      <c r="M37" s="42"/>
      <c r="N37" s="4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28.5" customHeight="1">
      <c r="A38" s="2"/>
      <c r="B38" s="15" t="s">
        <v>148</v>
      </c>
      <c r="C38" s="15" t="s">
        <v>149</v>
      </c>
      <c r="D38" s="2"/>
      <c r="E38" s="2"/>
      <c r="F38" s="15" t="s">
        <v>40</v>
      </c>
      <c r="G38" s="15" t="s">
        <v>150</v>
      </c>
      <c r="H38" s="2"/>
      <c r="I38" s="2"/>
      <c r="J38" s="2"/>
      <c r="K38" s="41" t="s">
        <v>151</v>
      </c>
      <c r="L38" s="42"/>
      <c r="M38" s="42"/>
      <c r="N38" s="4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31.5" customHeight="1">
      <c r="A39" s="2"/>
      <c r="B39" s="15" t="s">
        <v>152</v>
      </c>
      <c r="C39" s="15" t="s">
        <v>153</v>
      </c>
      <c r="D39" s="2"/>
      <c r="E39" s="2"/>
      <c r="F39" s="15" t="s">
        <v>154</v>
      </c>
      <c r="G39" s="15" t="s">
        <v>155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48" customHeight="1">
      <c r="A40" s="2"/>
      <c r="B40" s="15" t="s">
        <v>156</v>
      </c>
      <c r="C40" s="15" t="s">
        <v>138</v>
      </c>
      <c r="D40" s="2"/>
      <c r="E40" s="2"/>
      <c r="F40" s="15" t="s">
        <v>103</v>
      </c>
      <c r="G40" s="15" t="s">
        <v>157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48" customHeight="1">
      <c r="A41" s="2"/>
      <c r="B41" s="15" t="s">
        <v>158</v>
      </c>
      <c r="C41" s="15" t="s">
        <v>159</v>
      </c>
      <c r="D41" s="2"/>
      <c r="E41" s="2"/>
      <c r="F41" s="15" t="s">
        <v>160</v>
      </c>
      <c r="G41" s="15" t="s">
        <v>161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63.75" customHeight="1">
      <c r="A42" s="2"/>
      <c r="B42" s="15" t="s">
        <v>162</v>
      </c>
      <c r="C42" s="15" t="s">
        <v>163</v>
      </c>
      <c r="D42" s="2"/>
      <c r="E42" s="2"/>
      <c r="F42" s="15" t="s">
        <v>164</v>
      </c>
      <c r="G42" s="15" t="s">
        <v>165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48" customHeight="1">
      <c r="A43" s="2"/>
      <c r="B43" s="2"/>
      <c r="C43" s="2"/>
      <c r="D43" s="2"/>
      <c r="E43" s="2"/>
      <c r="F43" s="15" t="s">
        <v>53</v>
      </c>
      <c r="G43" s="15" t="s">
        <v>166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63.75" customHeight="1">
      <c r="A44" s="2"/>
      <c r="B44" s="2"/>
      <c r="C44" s="2"/>
      <c r="D44" s="2"/>
      <c r="E44" s="2"/>
      <c r="F44" s="15" t="s">
        <v>47</v>
      </c>
      <c r="G44" s="15" t="s">
        <v>167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63.75" customHeight="1">
      <c r="A45" s="2"/>
      <c r="B45" s="2"/>
      <c r="C45" s="2"/>
      <c r="D45" s="2"/>
      <c r="E45" s="2"/>
      <c r="F45" s="15" t="s">
        <v>168</v>
      </c>
      <c r="G45" s="15" t="s">
        <v>169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31.5" customHeight="1">
      <c r="A55" s="2"/>
      <c r="B55" s="2"/>
      <c r="C55" s="2"/>
      <c r="D55" s="16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1:5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5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1:5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1:5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1:5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1:5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1:5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1:5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1:5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1:5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1:5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1:5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1:5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1:5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1:5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1:5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1:5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1:5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1:5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1:5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1:5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1:5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1:5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5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1:5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1:5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1: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1:5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1:5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1:5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1:5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1:5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1:5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1:5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1:5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1:5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1:5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1:5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1:5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1:5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1:5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1:5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1:5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1:5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1:5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1:5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1:5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1:5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1:5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1:5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1:5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1:5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1:5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1:5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1:5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1:5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1:5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1:5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1:5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1:5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1:5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1:5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1:5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1:5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1:5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1:5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1:5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1:5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1:5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1:5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1:5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1:5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1:5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1:5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1:5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1:5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1:5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1:5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1:5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1:5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1:5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1:5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1:5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1:5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1:5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1:5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1:5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1:5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1:5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1:5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1:5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1:5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1:5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1:5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1:5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1:5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1:5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1:5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1:5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1:5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1:5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1:5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1:5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1:5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1:5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1:5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1:5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1:5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1:5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1:5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1:5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1:5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1:5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1:5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1:5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1:5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1:5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1:5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1:5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1:5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1:5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1:5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1:5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1:5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1:5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1:5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1: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1:5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1:5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1:5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1:5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1:5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1:5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1:5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1:5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1:5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1:5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1:5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1:5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1:5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1:5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1:5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1:5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1:5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1:5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1:5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1:5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1:5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1:5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1:5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1:5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1:5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1:5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1:5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1:5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1:5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1:5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1:5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1:5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1:5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1:5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1:5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1:5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1:5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1:5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1:5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1:5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1:5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1:5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1:5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1:5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1:5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1:5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1:5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1:5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1:5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1:5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1:5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1:5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1:5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1:5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1:5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1:5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1:5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1:5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1:5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1:5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1:5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1:5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1:5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1:5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1:5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1:5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1:5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1:5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1:5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1:5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1:5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1:5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1:5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1:5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1:5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1:5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1:5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1:5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1:5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1:5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1:5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1:5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1:5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1:5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1:5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1:5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1:5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1:5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1:5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1:5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1:5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1:5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1:5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1:5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1:5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1: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1:5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1:5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1:5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1:5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1:5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1:5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1:5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1:5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1:5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1:5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1:5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1:5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1:5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1:5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1:5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5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1:5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1:5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1:5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1:5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1:5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1:5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1:5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1:5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1:5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1:5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1:5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1:5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1:5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1:5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1:5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1:5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1:5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1:5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1:5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1:5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1:5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1:5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1:5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1:5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1:5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1:5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1:5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1:5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1:5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1:5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1:5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1:5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1:5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1:5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1:5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1:5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1:5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1:5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1:5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1:5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1:5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1:5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1:5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1:5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1:5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1:5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1:5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1:5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1:5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1:5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1:5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1:5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1:5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1:5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1:5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1:5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1:5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1:5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1:5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1:5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1:5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1:5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1:5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1:5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1:5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1:5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1:5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1:5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1:5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1:5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1:5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1:5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1:5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1:5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1:5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1:5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1:5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1:5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1:5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1:5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1:5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1: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1:5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1:5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1:5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1:5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1:5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1:5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1:5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1:5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1:5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1:5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1:5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1:5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1:5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1:5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1:5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1:5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1:5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1:5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1:5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1:5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1:5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1:5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1:5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1:5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1:5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1:5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1:5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1:5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1:5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1:5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1:5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1:5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1:5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1:5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1:5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1:5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1:5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1:5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1:5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1:5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1:5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1:5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1:5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1:5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1:5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1:5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1:5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1:5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1:5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1:5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1:5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1:5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1:5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1:5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1:5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1:5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1:5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1:5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1:5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1:5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1:5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1:5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1:5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1:5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1:5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1:5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1:5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1:5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1:5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1:5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1:5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1:5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1:5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1:5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1:5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1:5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1:5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1:5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1:5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1:5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1:5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1:5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1:5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1:5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1:5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1:5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1:5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1:5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1:5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1:5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1:5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1:5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1:5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1:5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1:5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1:5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1:5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1:5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1:5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1: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1:5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1:5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1:5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1:5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1:5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1:5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1:5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1:5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1:5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1:5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1:5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1:5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1:5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1:5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1:5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1:5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1:5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1:5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1:5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1:5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1:5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1:5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1:5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1:5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1:5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1:5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1:5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1:5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1:5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1:5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1:5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1:5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1:5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1:5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1:5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1:5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1:5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1:5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1:5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1:5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1:5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1:5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1:5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1:5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1:5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1:5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1:5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1:5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1:5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1:5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1:5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1:5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1:5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1:5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1:5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1:5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1:5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1:5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1:5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1:5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1:5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1:5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1:5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1:5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1:5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1:5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1:5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1:5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1:5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1:5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1:5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1:5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1:5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1:5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1:5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1:5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1:5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1:5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1:5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1:5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1:5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1:5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1:5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1:5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1:5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1:5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1:5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1:5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1:5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1:5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1:5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1:5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1:5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1:5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1:5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1:5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1:5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1:5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1:5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1: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1:5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1:5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1:5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1:5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1:5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1:5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1:5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1:5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1:5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1:5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1:5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1:5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1:5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1:5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1:5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1:5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1:5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1:5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1:5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1:5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1:5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1:5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1:5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1:5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1:5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1:5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1:5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1:5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1:5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1:5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1:5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1:5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1:5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1:5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1:5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1:5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1:5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1:5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1:5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1:5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1:5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1:5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1:5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1:5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1:5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1:5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1:5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1:5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1:5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1:5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1:5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1:5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1:5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1:5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1:5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1:5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1:5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1:5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1:5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1:5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1:5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1:5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1:5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1:5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1:5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1:5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1:5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1:5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1:5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1:5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1:5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1:5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1:5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1:5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1:5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1:5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1:5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1:5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1:5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1:5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1:5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1:5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1:5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1:5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1:5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1:5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1:5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1:5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1:5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1:5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1:5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1:5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1:5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1:5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1:5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1:5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1:5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1:5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1:5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1: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1:5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1:5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1:5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1:5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1:5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1:5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1:5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1:5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1:5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1:5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1:5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1:5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1:5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1:5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1:5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1:5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1:5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1:5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1:5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1:5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1:5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1:5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1:5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1:5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1:5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1:5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1:5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1:5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1:5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1:5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1:5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1:5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1:5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1:5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1:5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1:5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1:5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1:5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1:5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1:5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1:5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1:5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1:5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1:5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1:5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1:5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1:5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1:5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1:5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1:5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1:5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1:5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1:5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1:5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1:5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1:5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1:5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1:5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1:5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1:5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1:5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1:5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1:5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1:5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1:5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1:5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1:5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1:5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1:5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1:5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1:5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1:5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1:5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1:5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1:5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1:5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1:5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1:5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1:5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1:5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1:5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1:5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1:5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1:5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1:5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1:5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1:5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1:5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1: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1:5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1:5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1:5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1:5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1:5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1:5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1:5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1:5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1:5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1:5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1:5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1:5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1:5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1:5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1:5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1:5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1:5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1:5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1:5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1:5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1:5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1:5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1:5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1:5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1:5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1:5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1:5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1:5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1:5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1:5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1:5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1:5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1:5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1:5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1:5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1:5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1:5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1:5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1:5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1:5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1:5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1:5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1:5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1:5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1:5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1:5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1:5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1:5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1:5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1:5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1:5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1:5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1:5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1:5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1:5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1:5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1:5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1:5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1:5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1:5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1:5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1:5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1:5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1:5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1:5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1:5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1:5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1:5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1:5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1:5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1:5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1:5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1:5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1:5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1:5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1:5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1:5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1:5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1:5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1:5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1:5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1:5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1:5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1:5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1:5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1:5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1:5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1:5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1:5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1:5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1:5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1:5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1:5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1:5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1:5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1:5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1:5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1:5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1:5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1: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1:5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1:5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1:5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1:5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1:5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1:5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1:5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1:5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1:5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1:5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1:5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1:5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1:5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1:5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1:5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1:5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1:5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1:5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1:5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1:5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1:5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1:5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1:5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1:5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1:5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1:5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1:5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1:5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1:5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1:5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1:5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1:5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1:5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1:5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1:5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1:5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1:5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1:5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1:5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1:5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1:5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1:51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1:51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1:51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1:51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</sheetData>
  <mergeCells count="75">
    <mergeCell ref="AD24:AD25"/>
    <mergeCell ref="AE24:AE25"/>
    <mergeCell ref="H29:H30"/>
    <mergeCell ref="J29:J30"/>
    <mergeCell ref="AB29:AB30"/>
    <mergeCell ref="AC29:AC30"/>
    <mergeCell ref="U28:U31"/>
    <mergeCell ref="V28:V31"/>
    <mergeCell ref="W29:W30"/>
    <mergeCell ref="X29:X30"/>
    <mergeCell ref="Y29:Y30"/>
    <mergeCell ref="Z29:Z30"/>
    <mergeCell ref="AA29:AA30"/>
    <mergeCell ref="S29:S30"/>
    <mergeCell ref="T29:T30"/>
    <mergeCell ref="P29:P30"/>
    <mergeCell ref="A28:A31"/>
    <mergeCell ref="B28:B31"/>
    <mergeCell ref="C28:C31"/>
    <mergeCell ref="D29:D30"/>
    <mergeCell ref="E29:E30"/>
    <mergeCell ref="A19:A20"/>
    <mergeCell ref="B19:B20"/>
    <mergeCell ref="C19:C20"/>
    <mergeCell ref="A21:A23"/>
    <mergeCell ref="B21:B23"/>
    <mergeCell ref="C21:C23"/>
    <mergeCell ref="AC24:AC25"/>
    <mergeCell ref="A26:A27"/>
    <mergeCell ref="B26:B27"/>
    <mergeCell ref="C26:C27"/>
    <mergeCell ref="E26:E27"/>
    <mergeCell ref="AC26:AC27"/>
    <mergeCell ref="A24:A25"/>
    <mergeCell ref="B24:B25"/>
    <mergeCell ref="C24:C25"/>
    <mergeCell ref="E24:E25"/>
    <mergeCell ref="G24:G25"/>
    <mergeCell ref="H24:H25"/>
    <mergeCell ref="U26:U27"/>
    <mergeCell ref="V26:V27"/>
    <mergeCell ref="A11:A14"/>
    <mergeCell ref="B11:B14"/>
    <mergeCell ref="C11:C14"/>
    <mergeCell ref="A15:A18"/>
    <mergeCell ref="B15:B18"/>
    <mergeCell ref="C15:C18"/>
    <mergeCell ref="A1:AE1"/>
    <mergeCell ref="M2:S2"/>
    <mergeCell ref="AD2:AE2"/>
    <mergeCell ref="B4:AC4"/>
    <mergeCell ref="B5:B10"/>
    <mergeCell ref="C5:C10"/>
    <mergeCell ref="AC6:AC7"/>
    <mergeCell ref="A5:A10"/>
    <mergeCell ref="U5:U10"/>
    <mergeCell ref="V5:V10"/>
    <mergeCell ref="U21:U23"/>
    <mergeCell ref="V21:V23"/>
    <mergeCell ref="U24:U25"/>
    <mergeCell ref="V24:V25"/>
    <mergeCell ref="K38:N38"/>
    <mergeCell ref="K29:K30"/>
    <mergeCell ref="M29:M30"/>
    <mergeCell ref="N29:N30"/>
    <mergeCell ref="O29:O30"/>
    <mergeCell ref="K37:N37"/>
    <mergeCell ref="Q29:Q30"/>
    <mergeCell ref="R29:R30"/>
    <mergeCell ref="U11:U14"/>
    <mergeCell ref="V11:V14"/>
    <mergeCell ref="U15:U18"/>
    <mergeCell ref="V15:V18"/>
    <mergeCell ref="V19:V20"/>
    <mergeCell ref="U19:U20"/>
  </mergeCells>
  <pageMargins left="0.23622047244094491" right="0.23622047244094491" top="0.74803149606299213" bottom="0.74803149606299213" header="0.31496062992125984" footer="0.31496062992125984"/>
  <pageSetup scale="41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2"/>
  <sheetViews>
    <sheetView workbookViewId="0">
      <selection activeCell="I24" sqref="I24"/>
    </sheetView>
  </sheetViews>
  <sheetFormatPr defaultColWidth="14.42578125" defaultRowHeight="15" customHeight="1"/>
  <cols>
    <col min="1" max="1" width="6.28515625" customWidth="1"/>
    <col min="2" max="2" width="6.7109375" customWidth="1"/>
    <col min="4" max="4" width="22.7109375" customWidth="1"/>
    <col min="5" max="5" width="8.7109375" customWidth="1"/>
    <col min="6" max="6" width="12.42578125" customWidth="1"/>
    <col min="7" max="7" width="8.7109375" customWidth="1"/>
    <col min="8" max="8" width="12.28515625" customWidth="1"/>
    <col min="9" max="9" width="10.42578125" customWidth="1"/>
    <col min="10" max="10" width="4.28515625" customWidth="1"/>
    <col min="11" max="12" width="8.7109375" customWidth="1"/>
    <col min="13" max="13" width="6.85546875" customWidth="1"/>
    <col min="14" max="14" width="4.5703125" customWidth="1"/>
    <col min="15" max="15" width="5.28515625" customWidth="1"/>
    <col min="16" max="16" width="4.7109375" customWidth="1"/>
    <col min="17" max="17" width="1.85546875" customWidth="1"/>
    <col min="18" max="18" width="5.42578125" customWidth="1"/>
    <col min="19" max="19" width="8.5703125" customWidth="1"/>
    <col min="20" max="21" width="8.7109375" customWidth="1"/>
    <col min="22" max="22" width="5.7109375" customWidth="1"/>
    <col min="23" max="23" width="5" customWidth="1"/>
    <col min="24" max="24" width="4.42578125" customWidth="1"/>
    <col min="25" max="25" width="5.28515625" customWidth="1"/>
    <col min="26" max="26" width="4.7109375" customWidth="1"/>
    <col min="27" max="27" width="5.28515625" customWidth="1"/>
    <col min="28" max="28" width="4.7109375" customWidth="1"/>
    <col min="29" max="29" width="12.7109375" customWidth="1"/>
    <col min="30" max="31" width="8.7109375" customWidth="1"/>
  </cols>
  <sheetData>
    <row r="1" spans="1:31" ht="18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</row>
    <row r="2" spans="1:31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3" t="s">
        <v>1</v>
      </c>
      <c r="N2" s="44"/>
      <c r="O2" s="44"/>
      <c r="P2" s="44"/>
      <c r="Q2" s="44"/>
      <c r="R2" s="44"/>
      <c r="S2" s="45"/>
      <c r="T2" s="3"/>
      <c r="U2" s="3"/>
      <c r="V2" s="3"/>
      <c r="W2" s="3"/>
      <c r="X2" s="3"/>
      <c r="Y2" s="3"/>
      <c r="Z2" s="3"/>
      <c r="AA2" s="3"/>
      <c r="AB2" s="3"/>
      <c r="AC2" s="3"/>
      <c r="AD2" s="43" t="s">
        <v>2</v>
      </c>
      <c r="AE2" s="45"/>
    </row>
    <row r="3" spans="1:31" ht="51.7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170</v>
      </c>
      <c r="F3" s="4" t="s">
        <v>8</v>
      </c>
      <c r="G3" s="4" t="s">
        <v>171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5" t="s">
        <v>17</v>
      </c>
      <c r="P3" s="4" t="s">
        <v>18</v>
      </c>
      <c r="Q3" s="5" t="s">
        <v>19</v>
      </c>
      <c r="R3" s="4" t="s">
        <v>20</v>
      </c>
      <c r="S3" s="5" t="s">
        <v>21</v>
      </c>
      <c r="T3" s="4" t="s">
        <v>22</v>
      </c>
      <c r="U3" s="4" t="s">
        <v>172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  <c r="AB3" s="4" t="s">
        <v>30</v>
      </c>
      <c r="AC3" s="4" t="s">
        <v>31</v>
      </c>
      <c r="AD3" s="4" t="s">
        <v>32</v>
      </c>
      <c r="AE3" s="4" t="s">
        <v>33</v>
      </c>
    </row>
    <row r="4" spans="1:31" ht="13.5" customHeight="1">
      <c r="A4" s="7"/>
      <c r="B4" s="43" t="s">
        <v>173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5"/>
      <c r="AD4" s="7"/>
      <c r="AE4" s="7"/>
    </row>
    <row r="5" spans="1:31" ht="51" customHeight="1">
      <c r="A5" s="40">
        <v>2</v>
      </c>
      <c r="B5" s="40">
        <v>1</v>
      </c>
      <c r="C5" s="40" t="s">
        <v>174</v>
      </c>
      <c r="D5" s="8" t="s">
        <v>175</v>
      </c>
      <c r="E5" s="8" t="s">
        <v>90</v>
      </c>
      <c r="F5" s="8" t="s">
        <v>129</v>
      </c>
      <c r="G5" s="8" t="s">
        <v>90</v>
      </c>
      <c r="H5" s="8" t="s">
        <v>57</v>
      </c>
      <c r="I5" s="8" t="s">
        <v>40</v>
      </c>
      <c r="J5" s="8"/>
      <c r="K5" s="8"/>
      <c r="L5" s="8">
        <v>8</v>
      </c>
      <c r="M5" s="8">
        <v>0</v>
      </c>
      <c r="N5" s="8">
        <v>0</v>
      </c>
      <c r="O5" s="8">
        <f t="shared" ref="O5:O6" si="0">SUM(N5)</f>
        <v>0</v>
      </c>
      <c r="P5" s="8">
        <v>0</v>
      </c>
      <c r="Q5" s="8">
        <f t="shared" ref="Q5:Q6" si="1">P5*0.5</f>
        <v>0</v>
      </c>
      <c r="R5" s="8">
        <v>0</v>
      </c>
      <c r="S5" s="8" t="e">
        <f>#REF!*0.1</f>
        <v>#REF!</v>
      </c>
      <c r="T5" s="8">
        <f t="shared" ref="T5:T6" si="2">SUM(Q5+O5+M5+L5)</f>
        <v>8</v>
      </c>
      <c r="U5" s="40">
        <v>56</v>
      </c>
      <c r="V5" s="40">
        <v>7</v>
      </c>
      <c r="W5" s="8">
        <v>1</v>
      </c>
      <c r="X5" s="8"/>
      <c r="Y5" s="8"/>
      <c r="Z5" s="8"/>
      <c r="AA5" s="8"/>
      <c r="AB5" s="8"/>
      <c r="AC5" s="8" t="s">
        <v>78</v>
      </c>
      <c r="AD5" s="8"/>
      <c r="AE5" s="8"/>
    </row>
    <row r="6" spans="1:31">
      <c r="A6" s="38"/>
      <c r="B6" s="38"/>
      <c r="C6" s="38"/>
      <c r="D6" s="40" t="s">
        <v>176</v>
      </c>
      <c r="E6" s="40" t="s">
        <v>177</v>
      </c>
      <c r="F6" s="40" t="s">
        <v>178</v>
      </c>
      <c r="G6" s="40" t="s">
        <v>177</v>
      </c>
      <c r="H6" s="40" t="s">
        <v>102</v>
      </c>
      <c r="I6" s="40" t="s">
        <v>40</v>
      </c>
      <c r="J6" s="40"/>
      <c r="K6" s="40" t="s">
        <v>84</v>
      </c>
      <c r="L6" s="40">
        <v>32</v>
      </c>
      <c r="M6" s="40"/>
      <c r="N6" s="40"/>
      <c r="O6" s="40">
        <f t="shared" si="0"/>
        <v>0</v>
      </c>
      <c r="P6" s="40"/>
      <c r="Q6" s="40">
        <f t="shared" si="1"/>
        <v>0</v>
      </c>
      <c r="R6" s="40"/>
      <c r="S6" s="40">
        <f>R7*0.1</f>
        <v>0</v>
      </c>
      <c r="T6" s="40">
        <f t="shared" si="2"/>
        <v>32</v>
      </c>
      <c r="U6" s="38"/>
      <c r="V6" s="38"/>
      <c r="W6" s="40">
        <v>4</v>
      </c>
      <c r="X6" s="40"/>
      <c r="Y6" s="40"/>
      <c r="Z6" s="40"/>
      <c r="AA6" s="40"/>
      <c r="AB6" s="40"/>
      <c r="AC6" s="40" t="s">
        <v>78</v>
      </c>
      <c r="AD6" s="40"/>
      <c r="AE6" s="40"/>
    </row>
    <row r="7" spans="1:3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9"/>
      <c r="AE7" s="39"/>
    </row>
    <row r="8" spans="1:31" ht="33" customHeight="1">
      <c r="A8" s="38"/>
      <c r="B8" s="38"/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8"/>
      <c r="V8" s="38"/>
      <c r="W8" s="39"/>
      <c r="X8" s="39"/>
      <c r="Y8" s="39"/>
      <c r="Z8" s="39"/>
      <c r="AA8" s="39"/>
      <c r="AB8" s="39"/>
      <c r="AC8" s="39"/>
      <c r="AD8" s="8"/>
      <c r="AE8" s="8"/>
    </row>
    <row r="9" spans="1:31" ht="78" customHeight="1">
      <c r="A9" s="39"/>
      <c r="B9" s="39"/>
      <c r="C9" s="39"/>
      <c r="D9" s="8" t="s">
        <v>179</v>
      </c>
      <c r="E9" s="8" t="s">
        <v>180</v>
      </c>
      <c r="F9" s="8" t="s">
        <v>181</v>
      </c>
      <c r="G9" s="8" t="s">
        <v>180</v>
      </c>
      <c r="H9" s="8" t="s">
        <v>102</v>
      </c>
      <c r="I9" s="8" t="s">
        <v>103</v>
      </c>
      <c r="J9" s="8" t="s">
        <v>41</v>
      </c>
      <c r="K9" s="8"/>
      <c r="L9" s="8">
        <v>16</v>
      </c>
      <c r="M9" s="8"/>
      <c r="N9" s="8"/>
      <c r="O9" s="8">
        <f t="shared" ref="O9:O13" si="3">SUM(N9)</f>
        <v>0</v>
      </c>
      <c r="P9" s="8"/>
      <c r="Q9" s="8">
        <f t="shared" ref="Q9:Q13" si="4">P9*0.5</f>
        <v>0</v>
      </c>
      <c r="R9" s="8"/>
      <c r="S9" s="8" t="e">
        <f>NA()</f>
        <v>#N/A</v>
      </c>
      <c r="T9" s="8">
        <f t="shared" ref="T9:T13" si="5">SUM(Q9+O9+M9+L9)</f>
        <v>16</v>
      </c>
      <c r="U9" s="39"/>
      <c r="V9" s="39"/>
      <c r="W9" s="8"/>
      <c r="X9" s="17">
        <v>2</v>
      </c>
      <c r="Y9" s="8"/>
      <c r="Z9" s="8"/>
      <c r="AA9" s="8"/>
      <c r="AB9" s="8"/>
      <c r="AC9" s="8" t="s">
        <v>182</v>
      </c>
      <c r="AD9" s="8"/>
      <c r="AE9" s="8"/>
    </row>
    <row r="10" spans="1:31" ht="54" customHeight="1">
      <c r="A10" s="37">
        <v>2</v>
      </c>
      <c r="B10" s="37">
        <v>1</v>
      </c>
      <c r="C10" s="37" t="s">
        <v>183</v>
      </c>
      <c r="D10" s="3" t="s">
        <v>184</v>
      </c>
      <c r="E10" s="3" t="s">
        <v>177</v>
      </c>
      <c r="F10" s="3" t="s">
        <v>185</v>
      </c>
      <c r="G10" s="3" t="s">
        <v>177</v>
      </c>
      <c r="H10" s="3" t="s">
        <v>102</v>
      </c>
      <c r="I10" s="3" t="s">
        <v>40</v>
      </c>
      <c r="J10" s="3"/>
      <c r="K10" s="3"/>
      <c r="L10" s="3">
        <v>16</v>
      </c>
      <c r="M10" s="3"/>
      <c r="N10" s="3"/>
      <c r="O10" s="3">
        <f t="shared" si="3"/>
        <v>0</v>
      </c>
      <c r="P10" s="3"/>
      <c r="Q10" s="3">
        <f t="shared" si="4"/>
        <v>0</v>
      </c>
      <c r="R10" s="3"/>
      <c r="S10" s="3">
        <f>R9*0.1</f>
        <v>0</v>
      </c>
      <c r="T10" s="3">
        <f t="shared" si="5"/>
        <v>16</v>
      </c>
      <c r="U10" s="37">
        <v>72</v>
      </c>
      <c r="V10" s="37">
        <v>9</v>
      </c>
      <c r="W10" s="3"/>
      <c r="X10" s="29">
        <v>2</v>
      </c>
      <c r="Y10" s="3"/>
      <c r="Z10" s="3"/>
      <c r="AA10" s="3"/>
      <c r="AB10" s="3"/>
      <c r="AC10" s="3" t="s">
        <v>182</v>
      </c>
      <c r="AD10" s="3"/>
      <c r="AE10" s="3"/>
    </row>
    <row r="11" spans="1:31" ht="45" customHeight="1">
      <c r="A11" s="38"/>
      <c r="B11" s="38"/>
      <c r="C11" s="38"/>
      <c r="D11" s="3" t="s">
        <v>186</v>
      </c>
      <c r="E11" s="3" t="s">
        <v>187</v>
      </c>
      <c r="F11" s="3" t="s">
        <v>188</v>
      </c>
      <c r="G11" s="3" t="s">
        <v>52</v>
      </c>
      <c r="H11" s="3"/>
      <c r="I11" s="3" t="s">
        <v>53</v>
      </c>
      <c r="J11" s="3"/>
      <c r="K11" s="3"/>
      <c r="L11" s="3">
        <v>24</v>
      </c>
      <c r="M11" s="3"/>
      <c r="N11" s="3"/>
      <c r="O11" s="3">
        <f t="shared" si="3"/>
        <v>0</v>
      </c>
      <c r="P11" s="3"/>
      <c r="Q11" s="3">
        <f t="shared" si="4"/>
        <v>0</v>
      </c>
      <c r="R11" s="3"/>
      <c r="S11" s="3">
        <f>R9*0.1</f>
        <v>0</v>
      </c>
      <c r="T11" s="3">
        <f t="shared" si="5"/>
        <v>24</v>
      </c>
      <c r="U11" s="38"/>
      <c r="V11" s="38"/>
      <c r="W11" s="3"/>
      <c r="X11" s="29">
        <v>3</v>
      </c>
      <c r="Y11" s="3"/>
      <c r="Z11" s="3"/>
      <c r="AA11" s="3"/>
      <c r="AB11" s="3"/>
      <c r="AC11" s="3" t="s">
        <v>189</v>
      </c>
      <c r="AD11" s="3"/>
      <c r="AE11" s="3"/>
    </row>
    <row r="12" spans="1:31" ht="54.75" customHeight="1">
      <c r="A12" s="38"/>
      <c r="B12" s="38"/>
      <c r="C12" s="38"/>
      <c r="D12" s="3" t="s">
        <v>190</v>
      </c>
      <c r="E12" s="3" t="s">
        <v>177</v>
      </c>
      <c r="F12" s="9" t="s">
        <v>191</v>
      </c>
      <c r="G12" s="3" t="s">
        <v>177</v>
      </c>
      <c r="H12" s="3" t="s">
        <v>102</v>
      </c>
      <c r="I12" s="3" t="s">
        <v>40</v>
      </c>
      <c r="J12" s="3" t="s">
        <v>41</v>
      </c>
      <c r="K12" s="3"/>
      <c r="L12" s="3">
        <v>16</v>
      </c>
      <c r="M12" s="3"/>
      <c r="N12" s="3"/>
      <c r="O12" s="3">
        <f t="shared" si="3"/>
        <v>0</v>
      </c>
      <c r="P12" s="3"/>
      <c r="Q12" s="3">
        <f t="shared" si="4"/>
        <v>0</v>
      </c>
      <c r="R12" s="3"/>
      <c r="S12" s="3">
        <v>0</v>
      </c>
      <c r="T12" s="3">
        <f t="shared" si="5"/>
        <v>16</v>
      </c>
      <c r="U12" s="38"/>
      <c r="V12" s="38"/>
      <c r="W12" s="3"/>
      <c r="X12" s="29">
        <v>2</v>
      </c>
      <c r="Y12" s="3"/>
      <c r="Z12" s="3"/>
      <c r="AA12" s="3"/>
      <c r="AB12" s="3"/>
      <c r="AC12" s="3" t="s">
        <v>182</v>
      </c>
      <c r="AD12" s="3"/>
      <c r="AE12" s="3"/>
    </row>
    <row r="13" spans="1:31" ht="45" customHeight="1">
      <c r="A13" s="38"/>
      <c r="B13" s="38"/>
      <c r="C13" s="38"/>
      <c r="D13" s="3" t="s">
        <v>192</v>
      </c>
      <c r="E13" s="3" t="s">
        <v>193</v>
      </c>
      <c r="F13" s="9" t="s">
        <v>194</v>
      </c>
      <c r="G13" s="3" t="s">
        <v>193</v>
      </c>
      <c r="H13" s="3" t="s">
        <v>83</v>
      </c>
      <c r="I13" s="3" t="s">
        <v>160</v>
      </c>
      <c r="J13" s="3"/>
      <c r="K13" s="3"/>
      <c r="L13" s="3">
        <v>8</v>
      </c>
      <c r="M13" s="3"/>
      <c r="N13" s="3"/>
      <c r="O13" s="3">
        <f t="shared" si="3"/>
        <v>0</v>
      </c>
      <c r="P13" s="3"/>
      <c r="Q13" s="3">
        <f t="shared" si="4"/>
        <v>0</v>
      </c>
      <c r="R13" s="3"/>
      <c r="S13" s="3">
        <v>0</v>
      </c>
      <c r="T13" s="3">
        <f t="shared" si="5"/>
        <v>8</v>
      </c>
      <c r="U13" s="38"/>
      <c r="V13" s="38"/>
      <c r="W13" s="3"/>
      <c r="X13" s="29">
        <v>1</v>
      </c>
      <c r="Y13" s="3"/>
      <c r="Z13" s="3"/>
      <c r="AA13" s="3"/>
      <c r="AB13" s="3"/>
      <c r="AC13" s="3" t="s">
        <v>189</v>
      </c>
      <c r="AD13" s="3"/>
      <c r="AE13" s="3"/>
    </row>
    <row r="14" spans="1:31" ht="84" customHeight="1">
      <c r="A14" s="39"/>
      <c r="B14" s="39"/>
      <c r="C14" s="39"/>
      <c r="D14" s="3" t="s">
        <v>195</v>
      </c>
      <c r="E14" s="3" t="s">
        <v>52</v>
      </c>
      <c r="F14" s="3" t="s">
        <v>306</v>
      </c>
      <c r="G14" s="3"/>
      <c r="H14" s="3"/>
      <c r="I14" s="3"/>
      <c r="J14" s="3"/>
      <c r="K14" s="3"/>
      <c r="L14" s="3">
        <v>8</v>
      </c>
      <c r="M14" s="3"/>
      <c r="N14" s="3"/>
      <c r="O14" s="3"/>
      <c r="P14" s="3"/>
      <c r="Q14" s="3"/>
      <c r="R14" s="3"/>
      <c r="S14" s="3"/>
      <c r="T14" s="3">
        <v>8</v>
      </c>
      <c r="U14" s="39"/>
      <c r="V14" s="39"/>
      <c r="W14" s="3"/>
      <c r="X14" s="29">
        <v>1</v>
      </c>
      <c r="Y14" s="3"/>
      <c r="Z14" s="3"/>
      <c r="AA14" s="3"/>
      <c r="AB14" s="3"/>
      <c r="AC14" s="3" t="s">
        <v>182</v>
      </c>
      <c r="AD14" s="3"/>
      <c r="AE14" s="3"/>
    </row>
    <row r="15" spans="1:31" ht="52.5" customHeight="1">
      <c r="A15" s="40">
        <v>2</v>
      </c>
      <c r="B15" s="40">
        <v>1</v>
      </c>
      <c r="C15" s="40" t="s">
        <v>196</v>
      </c>
      <c r="D15" s="8" t="s">
        <v>197</v>
      </c>
      <c r="E15" s="8" t="s">
        <v>109</v>
      </c>
      <c r="F15" s="8" t="s">
        <v>110</v>
      </c>
      <c r="G15" s="8" t="s">
        <v>109</v>
      </c>
      <c r="H15" s="8" t="s">
        <v>102</v>
      </c>
      <c r="I15" s="8" t="s">
        <v>40</v>
      </c>
      <c r="J15" s="8"/>
      <c r="K15" s="8" t="s">
        <v>84</v>
      </c>
      <c r="L15" s="8">
        <v>16</v>
      </c>
      <c r="M15" s="8"/>
      <c r="N15" s="8"/>
      <c r="O15" s="8">
        <f t="shared" ref="O15:O16" si="6">SUM(N15)</f>
        <v>0</v>
      </c>
      <c r="P15" s="8"/>
      <c r="Q15" s="8">
        <f t="shared" ref="Q15:Q16" si="7">P15*0.5</f>
        <v>0</v>
      </c>
      <c r="R15" s="8"/>
      <c r="S15" s="8">
        <f>R16*0.1</f>
        <v>0</v>
      </c>
      <c r="T15" s="8">
        <f t="shared" ref="T15:T16" si="8">SUM(Q15+O15+M15+L15)</f>
        <v>16</v>
      </c>
      <c r="U15" s="40">
        <v>56</v>
      </c>
      <c r="V15" s="40">
        <v>7</v>
      </c>
      <c r="W15" s="8"/>
      <c r="X15" s="17">
        <v>2</v>
      </c>
      <c r="Y15" s="8"/>
      <c r="Z15" s="8"/>
      <c r="AA15" s="8"/>
      <c r="AB15" s="8"/>
      <c r="AC15" s="8" t="s">
        <v>182</v>
      </c>
      <c r="AD15" s="8"/>
      <c r="AE15" s="8"/>
    </row>
    <row r="16" spans="1:31" ht="51.75" customHeight="1">
      <c r="A16" s="38"/>
      <c r="B16" s="38"/>
      <c r="C16" s="38"/>
      <c r="D16" s="8" t="s">
        <v>111</v>
      </c>
      <c r="E16" s="8" t="s">
        <v>109</v>
      </c>
      <c r="F16" s="8" t="s">
        <v>198</v>
      </c>
      <c r="G16" s="8" t="s">
        <v>109</v>
      </c>
      <c r="H16" s="8" t="s">
        <v>102</v>
      </c>
      <c r="I16" s="8" t="s">
        <v>40</v>
      </c>
      <c r="J16" s="8" t="s">
        <v>41</v>
      </c>
      <c r="K16" s="8" t="s">
        <v>84</v>
      </c>
      <c r="L16" s="8">
        <v>8</v>
      </c>
      <c r="M16" s="8"/>
      <c r="N16" s="8"/>
      <c r="O16" s="8">
        <f t="shared" si="6"/>
        <v>0</v>
      </c>
      <c r="P16" s="8"/>
      <c r="Q16" s="8">
        <f t="shared" si="7"/>
        <v>0</v>
      </c>
      <c r="R16" s="8"/>
      <c r="S16" s="8">
        <f>R18*0.1</f>
        <v>0</v>
      </c>
      <c r="T16" s="8">
        <f t="shared" si="8"/>
        <v>8</v>
      </c>
      <c r="U16" s="38"/>
      <c r="V16" s="38"/>
      <c r="W16" s="8"/>
      <c r="X16" s="17">
        <v>1</v>
      </c>
      <c r="Y16" s="8"/>
      <c r="Z16" s="8"/>
      <c r="AA16" s="8"/>
      <c r="AB16" s="8"/>
      <c r="AC16" s="8" t="s">
        <v>182</v>
      </c>
      <c r="AD16" s="8"/>
      <c r="AE16" s="8"/>
    </row>
    <row r="17" spans="1:31" ht="58.5" customHeight="1">
      <c r="A17" s="38"/>
      <c r="B17" s="38"/>
      <c r="C17" s="38"/>
      <c r="D17" s="8" t="s">
        <v>199</v>
      </c>
      <c r="E17" s="8" t="s">
        <v>109</v>
      </c>
      <c r="F17" s="8" t="s">
        <v>198</v>
      </c>
      <c r="G17" s="8" t="s">
        <v>109</v>
      </c>
      <c r="H17" s="8" t="s">
        <v>102</v>
      </c>
      <c r="I17" s="8" t="s">
        <v>40</v>
      </c>
      <c r="J17" s="8"/>
      <c r="K17" s="8" t="s">
        <v>84</v>
      </c>
      <c r="L17" s="8">
        <v>8</v>
      </c>
      <c r="M17" s="8"/>
      <c r="N17" s="8"/>
      <c r="O17" s="8"/>
      <c r="P17" s="8"/>
      <c r="Q17" s="8"/>
      <c r="R17" s="8"/>
      <c r="S17" s="8"/>
      <c r="T17" s="8">
        <v>8</v>
      </c>
      <c r="U17" s="38"/>
      <c r="V17" s="38"/>
      <c r="W17" s="8"/>
      <c r="X17" s="17">
        <v>1</v>
      </c>
      <c r="Y17" s="8"/>
      <c r="Z17" s="8"/>
      <c r="AA17" s="8"/>
      <c r="AB17" s="8"/>
      <c r="AC17" s="8" t="s">
        <v>182</v>
      </c>
      <c r="AD17" s="8"/>
      <c r="AE17" s="8"/>
    </row>
    <row r="18" spans="1:31" ht="60" customHeight="1">
      <c r="A18" s="38"/>
      <c r="B18" s="38"/>
      <c r="C18" s="38"/>
      <c r="D18" s="8" t="s">
        <v>200</v>
      </c>
      <c r="E18" s="8" t="s">
        <v>109</v>
      </c>
      <c r="F18" s="8" t="s">
        <v>201</v>
      </c>
      <c r="G18" s="8" t="s">
        <v>109</v>
      </c>
      <c r="H18" s="8" t="s">
        <v>102</v>
      </c>
      <c r="I18" s="8" t="s">
        <v>145</v>
      </c>
      <c r="J18" s="8"/>
      <c r="K18" s="8"/>
      <c r="L18" s="8">
        <v>8</v>
      </c>
      <c r="M18" s="8"/>
      <c r="N18" s="8"/>
      <c r="O18" s="8">
        <f>SUM(N18)</f>
        <v>0</v>
      </c>
      <c r="P18" s="8"/>
      <c r="Q18" s="8">
        <f>P18*0.5</f>
        <v>0</v>
      </c>
      <c r="R18" s="8"/>
      <c r="S18" s="8">
        <v>0</v>
      </c>
      <c r="T18" s="8">
        <f>SUM(Q18+O18+M18+L18)</f>
        <v>8</v>
      </c>
      <c r="U18" s="38"/>
      <c r="V18" s="38"/>
      <c r="W18" s="8"/>
      <c r="X18" s="17">
        <v>1</v>
      </c>
      <c r="Y18" s="8"/>
      <c r="Z18" s="8"/>
      <c r="AA18" s="8"/>
      <c r="AB18" s="8"/>
      <c r="AC18" s="8" t="s">
        <v>182</v>
      </c>
      <c r="AD18" s="8"/>
      <c r="AE18" s="8"/>
    </row>
    <row r="19" spans="1:31" ht="60" customHeight="1">
      <c r="A19" s="38"/>
      <c r="B19" s="38"/>
      <c r="C19" s="38"/>
      <c r="D19" s="8" t="s">
        <v>202</v>
      </c>
      <c r="E19" s="8" t="s">
        <v>203</v>
      </c>
      <c r="F19" s="8" t="s">
        <v>46</v>
      </c>
      <c r="G19" s="8"/>
      <c r="H19" s="8"/>
      <c r="I19" s="8" t="s">
        <v>47</v>
      </c>
      <c r="J19" s="8"/>
      <c r="K19" s="8"/>
      <c r="L19" s="8">
        <v>8</v>
      </c>
      <c r="M19" s="8"/>
      <c r="N19" s="8"/>
      <c r="O19" s="8"/>
      <c r="P19" s="8"/>
      <c r="Q19" s="8"/>
      <c r="R19" s="8"/>
      <c r="S19" s="8"/>
      <c r="T19" s="8">
        <v>8</v>
      </c>
      <c r="U19" s="38"/>
      <c r="V19" s="38"/>
      <c r="W19" s="8"/>
      <c r="X19" s="17">
        <v>1</v>
      </c>
      <c r="Y19" s="8"/>
      <c r="Z19" s="8"/>
      <c r="AA19" s="8"/>
      <c r="AB19" s="8"/>
      <c r="AC19" s="8" t="s">
        <v>182</v>
      </c>
      <c r="AD19" s="8"/>
      <c r="AE19" s="8"/>
    </row>
    <row r="20" spans="1:31" ht="39.75" customHeight="1">
      <c r="A20" s="39"/>
      <c r="B20" s="39"/>
      <c r="C20" s="39"/>
      <c r="D20" s="8" t="s">
        <v>204</v>
      </c>
      <c r="E20" s="8" t="s">
        <v>109</v>
      </c>
      <c r="F20" s="17" t="s">
        <v>198</v>
      </c>
      <c r="G20" s="8" t="s">
        <v>205</v>
      </c>
      <c r="H20" s="8" t="s">
        <v>94</v>
      </c>
      <c r="I20" s="8" t="s">
        <v>40</v>
      </c>
      <c r="J20" s="8"/>
      <c r="K20" s="8"/>
      <c r="L20" s="8">
        <v>8</v>
      </c>
      <c r="M20" s="8"/>
      <c r="N20" s="8"/>
      <c r="O20" s="8"/>
      <c r="P20" s="8"/>
      <c r="Q20" s="8"/>
      <c r="R20" s="8"/>
      <c r="S20" s="8"/>
      <c r="T20" s="8">
        <v>8</v>
      </c>
      <c r="U20" s="39"/>
      <c r="V20" s="39"/>
      <c r="W20" s="8"/>
      <c r="X20" s="17">
        <v>1</v>
      </c>
      <c r="Y20" s="8"/>
      <c r="Z20" s="8"/>
      <c r="AA20" s="8"/>
      <c r="AB20" s="8"/>
      <c r="AC20" s="8" t="s">
        <v>206</v>
      </c>
      <c r="AD20" s="8"/>
      <c r="AE20" s="8"/>
    </row>
    <row r="21" spans="1:31" ht="60" customHeight="1">
      <c r="A21" s="37">
        <v>2</v>
      </c>
      <c r="B21" s="37">
        <v>2</v>
      </c>
      <c r="C21" s="37" t="s">
        <v>207</v>
      </c>
      <c r="D21" s="3" t="s">
        <v>208</v>
      </c>
      <c r="E21" s="3" t="s">
        <v>52</v>
      </c>
      <c r="F21" s="3" t="s">
        <v>209</v>
      </c>
      <c r="G21" s="3" t="s">
        <v>210</v>
      </c>
      <c r="H21" s="3" t="s">
        <v>94</v>
      </c>
      <c r="I21" s="9" t="s">
        <v>40</v>
      </c>
      <c r="J21" s="3"/>
      <c r="K21" s="3"/>
      <c r="L21" s="3">
        <v>24</v>
      </c>
      <c r="M21" s="3"/>
      <c r="N21" s="3"/>
      <c r="O21" s="3">
        <f t="shared" ref="O21:O25" si="9">SUM(N21)</f>
        <v>0</v>
      </c>
      <c r="P21" s="3"/>
      <c r="Q21" s="3">
        <f t="shared" ref="Q21:Q25" si="10">P21*0.5</f>
        <v>0</v>
      </c>
      <c r="R21" s="3"/>
      <c r="S21" s="3">
        <f t="shared" ref="S21:S22" si="11">R22*0.1</f>
        <v>0</v>
      </c>
      <c r="T21" s="3">
        <f t="shared" ref="T21:T25" si="12">SUM(Q21+O21+M21+L21)</f>
        <v>24</v>
      </c>
      <c r="U21" s="37">
        <v>48</v>
      </c>
      <c r="V21" s="37">
        <v>6</v>
      </c>
      <c r="W21" s="3"/>
      <c r="X21" s="29">
        <v>3</v>
      </c>
      <c r="Y21" s="3"/>
      <c r="Z21" s="3"/>
      <c r="AA21" s="3"/>
      <c r="AB21" s="3"/>
      <c r="AC21" s="3" t="s">
        <v>182</v>
      </c>
      <c r="AD21" s="3"/>
      <c r="AE21" s="3"/>
    </row>
    <row r="22" spans="1:31" ht="44.25" customHeight="1">
      <c r="A22" s="38"/>
      <c r="B22" s="38"/>
      <c r="C22" s="38"/>
      <c r="D22" s="11" t="s">
        <v>211</v>
      </c>
      <c r="E22" s="11" t="s">
        <v>210</v>
      </c>
      <c r="F22" s="11" t="s">
        <v>212</v>
      </c>
      <c r="G22" s="11" t="s">
        <v>210</v>
      </c>
      <c r="H22" s="11" t="s">
        <v>94</v>
      </c>
      <c r="I22" s="11" t="s">
        <v>40</v>
      </c>
      <c r="J22" s="11" t="s">
        <v>41</v>
      </c>
      <c r="K22" s="3"/>
      <c r="L22" s="3">
        <v>8</v>
      </c>
      <c r="M22" s="3"/>
      <c r="N22" s="3"/>
      <c r="O22" s="3">
        <f t="shared" si="9"/>
        <v>0</v>
      </c>
      <c r="P22" s="3"/>
      <c r="Q22" s="3">
        <f t="shared" si="10"/>
        <v>0</v>
      </c>
      <c r="R22" s="3"/>
      <c r="S22" s="3">
        <f t="shared" si="11"/>
        <v>0</v>
      </c>
      <c r="T22" s="11">
        <f t="shared" si="12"/>
        <v>8</v>
      </c>
      <c r="U22" s="38"/>
      <c r="V22" s="38"/>
      <c r="W22" s="3"/>
      <c r="X22" s="29">
        <v>1</v>
      </c>
      <c r="Y22" s="3"/>
      <c r="Z22" s="3"/>
      <c r="AA22" s="3"/>
      <c r="AB22" s="3"/>
      <c r="AC22" s="3" t="s">
        <v>213</v>
      </c>
      <c r="AD22" s="3"/>
      <c r="AE22" s="3"/>
    </row>
    <row r="23" spans="1:31" ht="53.25" customHeight="1">
      <c r="A23" s="39"/>
      <c r="B23" s="39"/>
      <c r="C23" s="39"/>
      <c r="D23" s="18" t="s">
        <v>214</v>
      </c>
      <c r="E23" s="3" t="s">
        <v>210</v>
      </c>
      <c r="F23" s="3" t="s">
        <v>215</v>
      </c>
      <c r="G23" s="3" t="s">
        <v>210</v>
      </c>
      <c r="H23" s="3" t="s">
        <v>57</v>
      </c>
      <c r="I23" s="3" t="s">
        <v>40</v>
      </c>
      <c r="J23" s="3"/>
      <c r="K23" s="3"/>
      <c r="L23" s="3">
        <v>16</v>
      </c>
      <c r="M23" s="3"/>
      <c r="N23" s="3"/>
      <c r="O23" s="3">
        <f t="shared" si="9"/>
        <v>0</v>
      </c>
      <c r="P23" s="3"/>
      <c r="Q23" s="3">
        <f t="shared" si="10"/>
        <v>0</v>
      </c>
      <c r="R23" s="3"/>
      <c r="S23" s="3" t="e">
        <f>NA()</f>
        <v>#N/A</v>
      </c>
      <c r="T23" s="3">
        <f t="shared" si="12"/>
        <v>16</v>
      </c>
      <c r="U23" s="39"/>
      <c r="V23" s="39"/>
      <c r="W23" s="3"/>
      <c r="X23" s="29">
        <v>2</v>
      </c>
      <c r="Y23" s="3"/>
      <c r="Z23" s="3"/>
      <c r="AA23" s="3"/>
      <c r="AB23" s="3"/>
      <c r="AC23" s="3" t="s">
        <v>182</v>
      </c>
      <c r="AD23" s="3"/>
      <c r="AE23" s="3"/>
    </row>
    <row r="24" spans="1:31" ht="36.75" customHeight="1">
      <c r="A24" s="40">
        <v>2</v>
      </c>
      <c r="B24" s="40">
        <v>2</v>
      </c>
      <c r="C24" s="40" t="s">
        <v>216</v>
      </c>
      <c r="D24" s="8" t="s">
        <v>217</v>
      </c>
      <c r="E24" s="8" t="s">
        <v>218</v>
      </c>
      <c r="F24" s="8" t="s">
        <v>219</v>
      </c>
      <c r="G24" s="8" t="s">
        <v>218</v>
      </c>
      <c r="H24" s="8" t="s">
        <v>83</v>
      </c>
      <c r="I24" s="8" t="s">
        <v>40</v>
      </c>
      <c r="J24" s="8"/>
      <c r="K24" s="8"/>
      <c r="L24" s="8">
        <v>16</v>
      </c>
      <c r="M24" s="8"/>
      <c r="N24" s="8"/>
      <c r="O24" s="8">
        <f t="shared" si="9"/>
        <v>0</v>
      </c>
      <c r="P24" s="8"/>
      <c r="Q24" s="8">
        <f t="shared" si="10"/>
        <v>0</v>
      </c>
      <c r="R24" s="8"/>
      <c r="S24" s="8">
        <f t="shared" ref="S24:S25" si="13">R25*0.1</f>
        <v>0</v>
      </c>
      <c r="T24" s="8">
        <f t="shared" si="12"/>
        <v>16</v>
      </c>
      <c r="U24" s="40">
        <v>64</v>
      </c>
      <c r="V24" s="40">
        <v>8</v>
      </c>
      <c r="W24" s="8">
        <v>2</v>
      </c>
      <c r="X24" s="8"/>
      <c r="Y24" s="8"/>
      <c r="Z24" s="8"/>
      <c r="AA24" s="8"/>
      <c r="AB24" s="8"/>
      <c r="AC24" s="8" t="s">
        <v>220</v>
      </c>
      <c r="AD24" s="8"/>
      <c r="AE24" s="8"/>
    </row>
    <row r="25" spans="1:31" ht="33" customHeight="1">
      <c r="A25" s="38"/>
      <c r="B25" s="38"/>
      <c r="C25" s="38"/>
      <c r="D25" s="40" t="s">
        <v>221</v>
      </c>
      <c r="E25" s="40" t="s">
        <v>218</v>
      </c>
      <c r="F25" s="40" t="s">
        <v>222</v>
      </c>
      <c r="G25" s="40" t="s">
        <v>52</v>
      </c>
      <c r="H25" s="40" t="s">
        <v>102</v>
      </c>
      <c r="I25" s="40" t="s">
        <v>124</v>
      </c>
      <c r="J25" s="40"/>
      <c r="K25" s="40"/>
      <c r="L25" s="40">
        <v>8</v>
      </c>
      <c r="M25" s="40"/>
      <c r="N25" s="40"/>
      <c r="O25" s="40">
        <f t="shared" si="9"/>
        <v>0</v>
      </c>
      <c r="P25" s="40"/>
      <c r="Q25" s="40">
        <f t="shared" si="10"/>
        <v>0</v>
      </c>
      <c r="R25" s="40"/>
      <c r="S25" s="40">
        <f t="shared" si="13"/>
        <v>0</v>
      </c>
      <c r="T25" s="40">
        <f t="shared" si="12"/>
        <v>8</v>
      </c>
      <c r="U25" s="38"/>
      <c r="V25" s="38"/>
      <c r="W25" s="40"/>
      <c r="X25" s="40">
        <v>1</v>
      </c>
      <c r="Y25" s="40"/>
      <c r="Z25" s="40"/>
      <c r="AA25" s="40"/>
      <c r="AB25" s="40"/>
      <c r="AC25" s="40" t="s">
        <v>223</v>
      </c>
      <c r="AD25" s="40"/>
      <c r="AE25" s="40"/>
    </row>
    <row r="26" spans="1:31" ht="21" customHeight="1">
      <c r="A26" s="38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8"/>
      <c r="V26" s="38"/>
      <c r="W26" s="39"/>
      <c r="X26" s="51"/>
      <c r="Y26" s="39"/>
      <c r="Z26" s="39"/>
      <c r="AA26" s="39"/>
      <c r="AB26" s="39"/>
      <c r="AC26" s="39"/>
      <c r="AD26" s="39"/>
      <c r="AE26" s="39"/>
    </row>
    <row r="27" spans="1:31" ht="49.5" customHeight="1">
      <c r="A27" s="38"/>
      <c r="B27" s="38"/>
      <c r="C27" s="38"/>
      <c r="D27" s="40" t="s">
        <v>224</v>
      </c>
      <c r="E27" s="8" t="s">
        <v>225</v>
      </c>
      <c r="F27" s="8" t="s">
        <v>226</v>
      </c>
      <c r="G27" s="8" t="s">
        <v>52</v>
      </c>
      <c r="H27" s="8"/>
      <c r="I27" s="8" t="s">
        <v>53</v>
      </c>
      <c r="J27" s="40"/>
      <c r="K27" s="40"/>
      <c r="L27" s="8">
        <v>4</v>
      </c>
      <c r="M27" s="40"/>
      <c r="N27" s="40"/>
      <c r="O27" s="40">
        <f>SUM(N27)</f>
        <v>0</v>
      </c>
      <c r="P27" s="40"/>
      <c r="Q27" s="40">
        <f>P27*0.5</f>
        <v>0</v>
      </c>
      <c r="R27" s="40"/>
      <c r="S27" s="40">
        <f>R29*0.1</f>
        <v>0</v>
      </c>
      <c r="T27" s="8">
        <f>SUM(Q27+O27+M27+L27)</f>
        <v>4</v>
      </c>
      <c r="U27" s="38"/>
      <c r="V27" s="38"/>
      <c r="W27" s="40"/>
      <c r="X27" s="40"/>
      <c r="Y27" s="40">
        <v>1</v>
      </c>
      <c r="Z27" s="40"/>
      <c r="AA27" s="40"/>
      <c r="AB27" s="40"/>
      <c r="AC27" s="40" t="s">
        <v>72</v>
      </c>
      <c r="AD27" s="40"/>
      <c r="AE27" s="40"/>
    </row>
    <row r="28" spans="1:31" ht="49.5" customHeight="1">
      <c r="A28" s="38"/>
      <c r="B28" s="38"/>
      <c r="C28" s="38"/>
      <c r="D28" s="39"/>
      <c r="E28" s="8" t="s">
        <v>225</v>
      </c>
      <c r="F28" s="8" t="s">
        <v>227</v>
      </c>
      <c r="G28" s="8" t="s">
        <v>52</v>
      </c>
      <c r="H28" s="8"/>
      <c r="I28" s="8" t="s">
        <v>53</v>
      </c>
      <c r="J28" s="39"/>
      <c r="K28" s="39"/>
      <c r="L28" s="8">
        <v>4</v>
      </c>
      <c r="M28" s="39"/>
      <c r="N28" s="39"/>
      <c r="O28" s="39"/>
      <c r="P28" s="39"/>
      <c r="Q28" s="39"/>
      <c r="R28" s="39"/>
      <c r="S28" s="39"/>
      <c r="T28" s="8">
        <v>4</v>
      </c>
      <c r="U28" s="38"/>
      <c r="V28" s="38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57" customHeight="1">
      <c r="A29" s="38"/>
      <c r="B29" s="38"/>
      <c r="C29" s="38"/>
      <c r="D29" s="8" t="s">
        <v>228</v>
      </c>
      <c r="E29" s="8" t="s">
        <v>229</v>
      </c>
      <c r="F29" s="8" t="s">
        <v>230</v>
      </c>
      <c r="G29" s="8" t="s">
        <v>229</v>
      </c>
      <c r="H29" s="8" t="s">
        <v>83</v>
      </c>
      <c r="I29" s="8" t="s">
        <v>103</v>
      </c>
      <c r="J29" s="8" t="s">
        <v>41</v>
      </c>
      <c r="K29" s="8"/>
      <c r="L29" s="8">
        <v>8</v>
      </c>
      <c r="M29" s="8"/>
      <c r="N29" s="8"/>
      <c r="O29" s="8">
        <f t="shared" ref="O29:O31" si="14">SUM(N29)</f>
        <v>0</v>
      </c>
      <c r="P29" s="8"/>
      <c r="Q29" s="8">
        <f t="shared" ref="Q29:Q31" si="15">P29*0.5</f>
        <v>0</v>
      </c>
      <c r="R29" s="8"/>
      <c r="S29" s="8">
        <f>R30*0.1</f>
        <v>0</v>
      </c>
      <c r="T29" s="8">
        <f t="shared" ref="T29:T31" si="16">SUM(Q29+O29+M29+L29)</f>
        <v>8</v>
      </c>
      <c r="U29" s="38"/>
      <c r="V29" s="38"/>
      <c r="W29" s="8"/>
      <c r="X29" s="8">
        <v>1</v>
      </c>
      <c r="Y29" s="8"/>
      <c r="Z29" s="8"/>
      <c r="AA29" s="8"/>
      <c r="AB29" s="8"/>
      <c r="AC29" s="8" t="s">
        <v>231</v>
      </c>
      <c r="AD29" s="8"/>
      <c r="AE29" s="8"/>
    </row>
    <row r="30" spans="1:31" ht="60" customHeight="1">
      <c r="A30" s="38"/>
      <c r="B30" s="38"/>
      <c r="C30" s="38"/>
      <c r="D30" s="8" t="s">
        <v>232</v>
      </c>
      <c r="E30" s="8" t="s">
        <v>229</v>
      </c>
      <c r="F30" s="8" t="s">
        <v>46</v>
      </c>
      <c r="G30" s="8"/>
      <c r="H30" s="8"/>
      <c r="I30" s="8" t="s">
        <v>47</v>
      </c>
      <c r="J30" s="8"/>
      <c r="K30" s="8"/>
      <c r="L30" s="8">
        <v>8</v>
      </c>
      <c r="M30" s="8"/>
      <c r="N30" s="8"/>
      <c r="O30" s="8">
        <f t="shared" si="14"/>
        <v>0</v>
      </c>
      <c r="P30" s="8"/>
      <c r="Q30" s="8">
        <f t="shared" si="15"/>
        <v>0</v>
      </c>
      <c r="R30" s="8"/>
      <c r="S30" s="8">
        <f>R33*0.1</f>
        <v>0</v>
      </c>
      <c r="T30" s="8">
        <f t="shared" si="16"/>
        <v>8</v>
      </c>
      <c r="U30" s="38"/>
      <c r="V30" s="38"/>
      <c r="W30" s="8"/>
      <c r="X30" s="8">
        <v>1</v>
      </c>
      <c r="Y30" s="8"/>
      <c r="Z30" s="8"/>
      <c r="AA30" s="8"/>
      <c r="AB30" s="8"/>
      <c r="AC30" s="8" t="s">
        <v>231</v>
      </c>
      <c r="AD30" s="8"/>
      <c r="AE30" s="8"/>
    </row>
    <row r="31" spans="1:31" ht="60" customHeight="1">
      <c r="A31" s="39"/>
      <c r="B31" s="39"/>
      <c r="C31" s="39"/>
      <c r="D31" s="8" t="s">
        <v>233</v>
      </c>
      <c r="E31" s="8" t="s">
        <v>234</v>
      </c>
      <c r="F31" s="8" t="s">
        <v>46</v>
      </c>
      <c r="G31" s="8"/>
      <c r="H31" s="8"/>
      <c r="I31" s="8" t="s">
        <v>47</v>
      </c>
      <c r="J31" s="8"/>
      <c r="K31" s="8"/>
      <c r="L31" s="8">
        <v>16</v>
      </c>
      <c r="M31" s="8"/>
      <c r="N31" s="8"/>
      <c r="O31" s="8">
        <f t="shared" si="14"/>
        <v>0</v>
      </c>
      <c r="P31" s="8"/>
      <c r="Q31" s="8">
        <f t="shared" si="15"/>
        <v>0</v>
      </c>
      <c r="R31" s="8"/>
      <c r="S31" s="8">
        <v>0</v>
      </c>
      <c r="T31" s="8">
        <f t="shared" si="16"/>
        <v>16</v>
      </c>
      <c r="U31" s="39"/>
      <c r="V31" s="39"/>
      <c r="W31" s="17"/>
      <c r="X31" s="17">
        <v>2</v>
      </c>
      <c r="Y31" s="8"/>
      <c r="Z31" s="8"/>
      <c r="AA31" s="8"/>
      <c r="AB31" s="8"/>
      <c r="AC31" s="8" t="s">
        <v>182</v>
      </c>
      <c r="AD31" s="8"/>
      <c r="AE31" s="8"/>
    </row>
    <row r="32" spans="1:31" ht="72" customHeight="1">
      <c r="A32" s="47">
        <v>2</v>
      </c>
      <c r="B32" s="47">
        <v>2</v>
      </c>
      <c r="C32" s="47" t="s">
        <v>235</v>
      </c>
      <c r="D32" s="11" t="s">
        <v>236</v>
      </c>
      <c r="E32" s="47" t="s">
        <v>52</v>
      </c>
      <c r="F32" s="3" t="s">
        <v>306</v>
      </c>
      <c r="G32" s="11"/>
      <c r="H32" s="11" t="s">
        <v>83</v>
      </c>
      <c r="I32" s="11" t="s">
        <v>40</v>
      </c>
      <c r="J32" s="11"/>
      <c r="K32" s="11"/>
      <c r="L32" s="11"/>
      <c r="M32" s="11">
        <v>50</v>
      </c>
      <c r="N32" s="11"/>
      <c r="O32" s="19"/>
      <c r="P32" s="11"/>
      <c r="Q32" s="11"/>
      <c r="R32" s="11"/>
      <c r="S32" s="11"/>
      <c r="T32" s="11">
        <v>50</v>
      </c>
      <c r="U32" s="47">
        <v>525</v>
      </c>
      <c r="V32" s="47">
        <v>21</v>
      </c>
      <c r="W32" s="11"/>
      <c r="X32" s="11">
        <v>2</v>
      </c>
      <c r="Y32" s="11"/>
      <c r="Z32" s="11"/>
      <c r="AA32" s="11"/>
      <c r="AB32" s="11"/>
      <c r="AC32" s="47" t="s">
        <v>125</v>
      </c>
      <c r="AD32" s="11"/>
      <c r="AE32" s="11"/>
    </row>
    <row r="33" spans="1:31" ht="45" customHeight="1">
      <c r="A33" s="38"/>
      <c r="B33" s="38"/>
      <c r="C33" s="38"/>
      <c r="D33" s="47" t="s">
        <v>125</v>
      </c>
      <c r="E33" s="38"/>
      <c r="F33" s="11" t="s">
        <v>114</v>
      </c>
      <c r="G33" s="11" t="s">
        <v>52</v>
      </c>
      <c r="H33" s="11"/>
      <c r="I33" s="11" t="s">
        <v>53</v>
      </c>
      <c r="J33" s="11" t="s">
        <v>41</v>
      </c>
      <c r="K33" s="11"/>
      <c r="L33" s="11"/>
      <c r="M33" s="11"/>
      <c r="N33" s="11">
        <v>450</v>
      </c>
      <c r="O33" s="19">
        <v>450</v>
      </c>
      <c r="P33" s="11"/>
      <c r="Q33" s="11">
        <f>P33*0.5</f>
        <v>0</v>
      </c>
      <c r="R33" s="11"/>
      <c r="S33" s="11">
        <v>0</v>
      </c>
      <c r="T33" s="11">
        <v>450</v>
      </c>
      <c r="U33" s="38"/>
      <c r="V33" s="38"/>
      <c r="W33" s="11"/>
      <c r="X33" s="11">
        <v>18</v>
      </c>
      <c r="Y33" s="11"/>
      <c r="Z33" s="11"/>
      <c r="AA33" s="11"/>
      <c r="AB33" s="11"/>
      <c r="AC33" s="38"/>
      <c r="AD33" s="11"/>
      <c r="AE33" s="11"/>
    </row>
    <row r="34" spans="1:31" ht="56.25" customHeight="1">
      <c r="A34" s="46"/>
      <c r="B34" s="46"/>
      <c r="C34" s="46"/>
      <c r="D34" s="39"/>
      <c r="E34" s="46"/>
      <c r="F34" s="11" t="s">
        <v>123</v>
      </c>
      <c r="G34" s="11" t="s">
        <v>52</v>
      </c>
      <c r="H34" s="11" t="s">
        <v>94</v>
      </c>
      <c r="I34" s="11" t="s">
        <v>124</v>
      </c>
      <c r="J34" s="11"/>
      <c r="K34" s="11"/>
      <c r="L34" s="11"/>
      <c r="M34" s="11">
        <v>25</v>
      </c>
      <c r="N34" s="11"/>
      <c r="O34" s="19"/>
      <c r="P34" s="11"/>
      <c r="Q34" s="11"/>
      <c r="R34" s="11"/>
      <c r="S34" s="11"/>
      <c r="T34" s="11">
        <v>25</v>
      </c>
      <c r="U34" s="46"/>
      <c r="V34" s="46"/>
      <c r="W34" s="11"/>
      <c r="X34" s="11">
        <v>1</v>
      </c>
      <c r="Y34" s="11"/>
      <c r="Z34" s="11"/>
      <c r="AA34" s="11"/>
      <c r="AB34" s="11"/>
      <c r="AC34" s="46"/>
      <c r="AD34" s="11"/>
      <c r="AE34" s="11"/>
    </row>
    <row r="35" spans="1:31" ht="56.25" customHeight="1">
      <c r="A35" s="40">
        <v>2</v>
      </c>
      <c r="B35" s="40">
        <v>2</v>
      </c>
      <c r="C35" s="40" t="s">
        <v>237</v>
      </c>
      <c r="D35" s="8" t="s">
        <v>238</v>
      </c>
      <c r="E35" s="8" t="s">
        <v>229</v>
      </c>
      <c r="F35" s="8" t="s">
        <v>46</v>
      </c>
      <c r="G35" s="8"/>
      <c r="H35" s="8"/>
      <c r="I35" s="8" t="s">
        <v>47</v>
      </c>
      <c r="J35" s="8"/>
      <c r="K35" s="8"/>
      <c r="L35" s="8">
        <v>8</v>
      </c>
      <c r="M35" s="8"/>
      <c r="N35" s="8"/>
      <c r="O35" s="8"/>
      <c r="P35" s="8"/>
      <c r="Q35" s="8"/>
      <c r="R35" s="8"/>
      <c r="S35" s="8"/>
      <c r="T35" s="8">
        <v>8</v>
      </c>
      <c r="U35" s="40">
        <v>32</v>
      </c>
      <c r="V35" s="40">
        <v>4</v>
      </c>
      <c r="W35" s="8"/>
      <c r="X35" s="8"/>
      <c r="Y35" s="8"/>
      <c r="Z35" s="8"/>
      <c r="AA35" s="8"/>
      <c r="AB35" s="8">
        <v>1</v>
      </c>
      <c r="AC35" s="8" t="s">
        <v>130</v>
      </c>
      <c r="AD35" s="8"/>
      <c r="AE35" s="8"/>
    </row>
    <row r="36" spans="1:31" ht="59.25" customHeight="1">
      <c r="A36" s="38"/>
      <c r="B36" s="38"/>
      <c r="C36" s="38"/>
      <c r="D36" s="8" t="s">
        <v>239</v>
      </c>
      <c r="E36" s="8" t="s">
        <v>52</v>
      </c>
      <c r="F36" s="8" t="s">
        <v>240</v>
      </c>
      <c r="G36" s="8" t="s">
        <v>100</v>
      </c>
      <c r="H36" s="8" t="s">
        <v>102</v>
      </c>
      <c r="I36" s="8" t="s">
        <v>103</v>
      </c>
      <c r="J36" s="8"/>
      <c r="K36" s="8" t="s">
        <v>84</v>
      </c>
      <c r="L36" s="8">
        <v>8</v>
      </c>
      <c r="M36" s="8"/>
      <c r="N36" s="8"/>
      <c r="O36" s="8">
        <f t="shared" ref="O36:O38" si="17">SUM(N36)</f>
        <v>0</v>
      </c>
      <c r="P36" s="8"/>
      <c r="Q36" s="8">
        <f t="shared" ref="Q36:Q38" si="18">P36*0.5</f>
        <v>0</v>
      </c>
      <c r="R36" s="8"/>
      <c r="S36" s="8">
        <f>R37*0.1</f>
        <v>0</v>
      </c>
      <c r="T36" s="8">
        <f t="shared" ref="T36:T38" si="19">SUM(Q36+O36+M36+L36)</f>
        <v>8</v>
      </c>
      <c r="U36" s="38"/>
      <c r="V36" s="38"/>
      <c r="W36" s="8"/>
      <c r="X36" s="8"/>
      <c r="Y36" s="8"/>
      <c r="Z36" s="8"/>
      <c r="AA36" s="8"/>
      <c r="AB36" s="8">
        <v>1</v>
      </c>
      <c r="AC36" s="8" t="s">
        <v>130</v>
      </c>
      <c r="AD36" s="8"/>
      <c r="AE36" s="8"/>
    </row>
    <row r="37" spans="1:31" ht="74.25" customHeight="1">
      <c r="A37" s="39"/>
      <c r="B37" s="39"/>
      <c r="C37" s="39"/>
      <c r="D37" s="8" t="s">
        <v>134</v>
      </c>
      <c r="E37" s="8" t="s">
        <v>52</v>
      </c>
      <c r="F37" s="8" t="s">
        <v>114</v>
      </c>
      <c r="G37" s="8" t="s">
        <v>52</v>
      </c>
      <c r="H37" s="8"/>
      <c r="I37" s="8" t="s">
        <v>53</v>
      </c>
      <c r="J37" s="8" t="s">
        <v>41</v>
      </c>
      <c r="K37" s="8"/>
      <c r="L37" s="8"/>
      <c r="M37" s="8">
        <v>16</v>
      </c>
      <c r="N37" s="8"/>
      <c r="O37" s="8">
        <f t="shared" si="17"/>
        <v>0</v>
      </c>
      <c r="P37" s="8"/>
      <c r="Q37" s="8">
        <f t="shared" si="18"/>
        <v>0</v>
      </c>
      <c r="R37" s="8"/>
      <c r="S37" s="8"/>
      <c r="T37" s="8">
        <f t="shared" si="19"/>
        <v>16</v>
      </c>
      <c r="U37" s="39"/>
      <c r="V37" s="39"/>
      <c r="W37" s="8"/>
      <c r="X37" s="8"/>
      <c r="Y37" s="8"/>
      <c r="Z37" s="8"/>
      <c r="AA37" s="8"/>
      <c r="AB37" s="8">
        <v>2</v>
      </c>
      <c r="AC37" s="8" t="s">
        <v>135</v>
      </c>
      <c r="AD37" s="8"/>
      <c r="AE37" s="8"/>
    </row>
    <row r="38" spans="1:31" ht="48" customHeight="1">
      <c r="A38" s="3">
        <v>2</v>
      </c>
      <c r="B38" s="3">
        <v>2</v>
      </c>
      <c r="C38" s="3" t="s">
        <v>241</v>
      </c>
      <c r="D38" s="3" t="s">
        <v>242</v>
      </c>
      <c r="E38" s="3" t="s">
        <v>52</v>
      </c>
      <c r="F38" s="3" t="s">
        <v>114</v>
      </c>
      <c r="G38" s="3" t="s">
        <v>52</v>
      </c>
      <c r="H38" s="3"/>
      <c r="I38" s="3" t="s">
        <v>53</v>
      </c>
      <c r="J38" s="3" t="s">
        <v>41</v>
      </c>
      <c r="K38" s="3"/>
      <c r="L38" s="3">
        <v>16</v>
      </c>
      <c r="M38" s="3"/>
      <c r="N38" s="3"/>
      <c r="O38" s="3">
        <f t="shared" si="17"/>
        <v>0</v>
      </c>
      <c r="P38" s="3"/>
      <c r="Q38" s="3">
        <f t="shared" si="18"/>
        <v>0</v>
      </c>
      <c r="R38" s="3"/>
      <c r="S38" s="3"/>
      <c r="T38" s="3">
        <f t="shared" si="19"/>
        <v>16</v>
      </c>
      <c r="U38" s="3">
        <v>16</v>
      </c>
      <c r="V38" s="3">
        <v>2</v>
      </c>
      <c r="W38" s="3"/>
      <c r="X38" s="3"/>
      <c r="Y38" s="3"/>
      <c r="Z38" s="3">
        <v>2</v>
      </c>
      <c r="AA38" s="3"/>
      <c r="AB38" s="3"/>
      <c r="AC38" s="3" t="s">
        <v>139</v>
      </c>
      <c r="AD38" s="3"/>
      <c r="AE38" s="3"/>
    </row>
    <row r="39" spans="1:31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4">
        <f t="shared" ref="V39:Y39" si="20">SUM(V5:V38)</f>
        <v>64</v>
      </c>
      <c r="W39" s="14">
        <f t="shared" si="20"/>
        <v>7</v>
      </c>
      <c r="X39" s="14">
        <f t="shared" si="20"/>
        <v>50</v>
      </c>
      <c r="Y39" s="14">
        <f t="shared" si="20"/>
        <v>1</v>
      </c>
      <c r="Z39" s="14">
        <f t="shared" ref="Z39:AB39" si="21">SUM(Z6:Z38)</f>
        <v>2</v>
      </c>
      <c r="AA39" s="14">
        <f t="shared" si="21"/>
        <v>0</v>
      </c>
      <c r="AB39" s="14">
        <f t="shared" si="21"/>
        <v>4</v>
      </c>
      <c r="AC39" s="12"/>
      <c r="AD39" s="12"/>
      <c r="AE39" s="12"/>
    </row>
    <row r="40" spans="1:31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</sheetData>
  <mergeCells count="113">
    <mergeCell ref="U35:U37"/>
    <mergeCell ref="V35:V37"/>
    <mergeCell ref="L6:L8"/>
    <mergeCell ref="M6:M8"/>
    <mergeCell ref="M25:M26"/>
    <mergeCell ref="N25:N26"/>
    <mergeCell ref="O25:O26"/>
    <mergeCell ref="P25:P26"/>
    <mergeCell ref="Q25:Q26"/>
    <mergeCell ref="S25:S26"/>
    <mergeCell ref="T25:T26"/>
    <mergeCell ref="U10:U14"/>
    <mergeCell ref="V10:V14"/>
    <mergeCell ref="U15:U20"/>
    <mergeCell ref="V15:V20"/>
    <mergeCell ref="V21:V23"/>
    <mergeCell ref="E32:E34"/>
    <mergeCell ref="D33:D34"/>
    <mergeCell ref="A35:A37"/>
    <mergeCell ref="F6:F8"/>
    <mergeCell ref="G6:G8"/>
    <mergeCell ref="H6:H8"/>
    <mergeCell ref="I6:I8"/>
    <mergeCell ref="J6:J8"/>
    <mergeCell ref="K6:K8"/>
    <mergeCell ref="D6:D8"/>
    <mergeCell ref="E6:E8"/>
    <mergeCell ref="A10:A14"/>
    <mergeCell ref="B10:B14"/>
    <mergeCell ref="C10:C14"/>
    <mergeCell ref="B15:B20"/>
    <mergeCell ref="C15:C20"/>
    <mergeCell ref="B35:B37"/>
    <mergeCell ref="C35:C37"/>
    <mergeCell ref="A15:A20"/>
    <mergeCell ref="A21:A23"/>
    <mergeCell ref="B21:B23"/>
    <mergeCell ref="C21:C23"/>
    <mergeCell ref="B24:B31"/>
    <mergeCell ref="C24:C31"/>
    <mergeCell ref="D27:D28"/>
    <mergeCell ref="A24:A31"/>
    <mergeCell ref="A32:A34"/>
    <mergeCell ref="B32:B34"/>
    <mergeCell ref="C32:C34"/>
    <mergeCell ref="AB27:AB28"/>
    <mergeCell ref="AC27:AC28"/>
    <mergeCell ref="AD27:AD28"/>
    <mergeCell ref="AE27:AE28"/>
    <mergeCell ref="AC32:AC34"/>
    <mergeCell ref="Q27:Q28"/>
    <mergeCell ref="R27:R28"/>
    <mergeCell ref="W27:W28"/>
    <mergeCell ref="X27:X28"/>
    <mergeCell ref="Y27:Y28"/>
    <mergeCell ref="Z27:Z28"/>
    <mergeCell ref="AA27:AA28"/>
    <mergeCell ref="U24:U31"/>
    <mergeCell ref="V24:V31"/>
    <mergeCell ref="U32:U34"/>
    <mergeCell ref="V32:V34"/>
    <mergeCell ref="O27:O28"/>
    <mergeCell ref="P27:P28"/>
    <mergeCell ref="R25:R26"/>
    <mergeCell ref="J27:J28"/>
    <mergeCell ref="K27:K28"/>
    <mergeCell ref="M27:M28"/>
    <mergeCell ref="N27:N28"/>
    <mergeCell ref="S27:S28"/>
    <mergeCell ref="AB25:AB26"/>
    <mergeCell ref="AC25:AC26"/>
    <mergeCell ref="AD25:AD26"/>
    <mergeCell ref="AE25:AE26"/>
    <mergeCell ref="K25:K26"/>
    <mergeCell ref="L25:L26"/>
    <mergeCell ref="W25:W26"/>
    <mergeCell ref="X25:X26"/>
    <mergeCell ref="Y25:Y26"/>
    <mergeCell ref="Z25:Z26"/>
    <mergeCell ref="AA25:AA26"/>
    <mergeCell ref="D25:D26"/>
    <mergeCell ref="E25:E26"/>
    <mergeCell ref="F25:F26"/>
    <mergeCell ref="G25:G26"/>
    <mergeCell ref="H25:H26"/>
    <mergeCell ref="I25:I26"/>
    <mergeCell ref="J25:J26"/>
    <mergeCell ref="U21:U23"/>
    <mergeCell ref="AA6:AA8"/>
    <mergeCell ref="AB6:AB8"/>
    <mergeCell ref="AC6:AC8"/>
    <mergeCell ref="AD6:AD7"/>
    <mergeCell ref="AE6:AE7"/>
    <mergeCell ref="A1:AE1"/>
    <mergeCell ref="M2:S2"/>
    <mergeCell ref="AD2:AE2"/>
    <mergeCell ref="B4:AC4"/>
    <mergeCell ref="A5:A9"/>
    <mergeCell ref="B5:B9"/>
    <mergeCell ref="C5:C9"/>
    <mergeCell ref="N6:N8"/>
    <mergeCell ref="O6:O8"/>
    <mergeCell ref="P6:P8"/>
    <mergeCell ref="Q6:Q8"/>
    <mergeCell ref="U5:U9"/>
    <mergeCell ref="V5:V9"/>
    <mergeCell ref="R6:R8"/>
    <mergeCell ref="S6:S8"/>
    <mergeCell ref="T6:T8"/>
    <mergeCell ref="W6:W8"/>
    <mergeCell ref="X6:X8"/>
    <mergeCell ref="Y6:Y8"/>
    <mergeCell ref="Z6:Z8"/>
  </mergeCells>
  <pageMargins left="0.70866141732283472" right="0.70866141732283472" top="0.74803149606299213" bottom="0.74803149606299213" header="0" footer="0"/>
  <pageSetup scale="50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91"/>
  <sheetViews>
    <sheetView tabSelected="1" topLeftCell="A19" workbookViewId="0">
      <selection activeCell="X27" sqref="X27"/>
    </sheetView>
  </sheetViews>
  <sheetFormatPr defaultColWidth="14.42578125" defaultRowHeight="15" customHeight="1"/>
  <cols>
    <col min="1" max="1" width="4.7109375" customWidth="1"/>
    <col min="2" max="2" width="5.140625" customWidth="1"/>
    <col min="3" max="3" width="20.5703125" customWidth="1"/>
    <col min="4" max="4" width="21.42578125" customWidth="1"/>
    <col min="5" max="5" width="8.7109375" customWidth="1"/>
    <col min="6" max="6" width="18.42578125" customWidth="1"/>
    <col min="7" max="7" width="8.7109375" customWidth="1"/>
    <col min="9" max="9" width="7" customWidth="1"/>
    <col min="10" max="10" width="5.28515625" customWidth="1"/>
    <col min="11" max="11" width="6.7109375" customWidth="1"/>
    <col min="12" max="13" width="8.7109375" customWidth="1"/>
    <col min="14" max="15" width="5.42578125" customWidth="1"/>
    <col min="16" max="16" width="7" customWidth="1"/>
    <col min="17" max="17" width="4.42578125" customWidth="1"/>
    <col min="18" max="18" width="4.85546875" customWidth="1"/>
    <col min="19" max="19" width="7" customWidth="1"/>
    <col min="20" max="22" width="8.7109375" customWidth="1"/>
    <col min="23" max="23" width="7" customWidth="1"/>
    <col min="24" max="24" width="6.28515625" customWidth="1"/>
    <col min="25" max="25" width="5.85546875" customWidth="1"/>
    <col min="26" max="26" width="5.28515625" customWidth="1"/>
    <col min="27" max="28" width="6" customWidth="1"/>
    <col min="29" max="29" width="16.140625" customWidth="1"/>
    <col min="30" max="51" width="8.7109375" customWidth="1"/>
  </cols>
  <sheetData>
    <row r="1" spans="1:51" ht="18" customHeight="1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1"/>
    </row>
    <row r="2" spans="1:51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3" t="s">
        <v>1</v>
      </c>
      <c r="N2" s="44"/>
      <c r="O2" s="44"/>
      <c r="P2" s="44"/>
      <c r="Q2" s="44"/>
      <c r="R2" s="44"/>
      <c r="S2" s="45"/>
      <c r="T2" s="3"/>
      <c r="U2" s="3"/>
      <c r="V2" s="3"/>
      <c r="W2" s="3"/>
      <c r="X2" s="3"/>
      <c r="Y2" s="3"/>
      <c r="Z2" s="3"/>
      <c r="AA2" s="3"/>
      <c r="AB2" s="3"/>
      <c r="AC2" s="3"/>
      <c r="AD2" s="43" t="s">
        <v>2</v>
      </c>
      <c r="AE2" s="45"/>
    </row>
    <row r="3" spans="1:51" ht="90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243</v>
      </c>
      <c r="F3" s="4" t="s">
        <v>8</v>
      </c>
      <c r="G3" s="4" t="s">
        <v>171</v>
      </c>
      <c r="H3" s="4" t="s">
        <v>10</v>
      </c>
      <c r="I3" s="4" t="s">
        <v>11</v>
      </c>
      <c r="J3" s="4" t="s">
        <v>12</v>
      </c>
      <c r="K3" s="4" t="s">
        <v>244</v>
      </c>
      <c r="L3" s="4" t="s">
        <v>245</v>
      </c>
      <c r="M3" s="4" t="s">
        <v>246</v>
      </c>
      <c r="N3" s="4" t="s">
        <v>16</v>
      </c>
      <c r="O3" s="5" t="s">
        <v>17</v>
      </c>
      <c r="P3" s="4" t="s">
        <v>18</v>
      </c>
      <c r="Q3" s="5" t="s">
        <v>19</v>
      </c>
      <c r="R3" s="4" t="s">
        <v>20</v>
      </c>
      <c r="S3" s="5" t="s">
        <v>21</v>
      </c>
      <c r="T3" s="4" t="s">
        <v>22</v>
      </c>
      <c r="U3" s="4" t="s">
        <v>172</v>
      </c>
      <c r="V3" s="4" t="s">
        <v>247</v>
      </c>
      <c r="W3" s="4" t="s">
        <v>248</v>
      </c>
      <c r="X3" s="4" t="s">
        <v>249</v>
      </c>
      <c r="Y3" s="4" t="s">
        <v>250</v>
      </c>
      <c r="Z3" s="4" t="s">
        <v>251</v>
      </c>
      <c r="AA3" s="4" t="s">
        <v>252</v>
      </c>
      <c r="AB3" s="4" t="s">
        <v>253</v>
      </c>
      <c r="AC3" s="4" t="s">
        <v>31</v>
      </c>
      <c r="AD3" s="4" t="s">
        <v>32</v>
      </c>
      <c r="AE3" s="4" t="s">
        <v>33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3.5" customHeight="1">
      <c r="A4" s="7"/>
      <c r="B4" s="43" t="s">
        <v>254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5"/>
      <c r="AD4" s="7"/>
      <c r="AE4" s="7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51" customHeight="1">
      <c r="A5" s="40">
        <v>3</v>
      </c>
      <c r="B5" s="40">
        <v>1</v>
      </c>
      <c r="C5" s="40" t="s">
        <v>255</v>
      </c>
      <c r="D5" s="17" t="s">
        <v>256</v>
      </c>
      <c r="E5" s="8" t="s">
        <v>52</v>
      </c>
      <c r="F5" s="8" t="s">
        <v>257</v>
      </c>
      <c r="G5" s="8" t="s">
        <v>90</v>
      </c>
      <c r="H5" s="8" t="s">
        <v>57</v>
      </c>
      <c r="I5" s="8" t="s">
        <v>160</v>
      </c>
      <c r="J5" s="8"/>
      <c r="K5" s="8"/>
      <c r="L5" s="8">
        <v>16</v>
      </c>
      <c r="M5" s="8"/>
      <c r="N5" s="8"/>
      <c r="O5" s="8">
        <f t="shared" ref="O5:O7" si="0">SUM(N5)</f>
        <v>0</v>
      </c>
      <c r="P5" s="8"/>
      <c r="Q5" s="8">
        <f t="shared" ref="Q5:Q7" si="1">P5*0.5</f>
        <v>0</v>
      </c>
      <c r="R5" s="8"/>
      <c r="S5" s="8">
        <f t="shared" ref="S5:S7" si="2">R16*0.1</f>
        <v>0</v>
      </c>
      <c r="T5" s="8">
        <f t="shared" ref="T5:T7" si="3">SUM(Q5+O5+M5+L5)</f>
        <v>16</v>
      </c>
      <c r="U5" s="40">
        <v>64</v>
      </c>
      <c r="V5" s="40">
        <v>8</v>
      </c>
      <c r="W5" s="8"/>
      <c r="X5" s="17">
        <v>2</v>
      </c>
      <c r="Y5" s="8"/>
      <c r="Z5" s="8"/>
      <c r="AA5" s="8"/>
      <c r="AB5" s="8"/>
      <c r="AC5" s="8" t="s">
        <v>182</v>
      </c>
      <c r="AD5" s="8"/>
      <c r="AE5" s="8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48" customHeight="1">
      <c r="A6" s="38"/>
      <c r="B6" s="38"/>
      <c r="C6" s="38"/>
      <c r="D6" s="17" t="s">
        <v>258</v>
      </c>
      <c r="E6" s="8" t="s">
        <v>52</v>
      </c>
      <c r="F6" s="8" t="s">
        <v>259</v>
      </c>
      <c r="G6" s="8" t="s">
        <v>52</v>
      </c>
      <c r="H6" s="8"/>
      <c r="I6" s="8" t="s">
        <v>53</v>
      </c>
      <c r="J6" s="8"/>
      <c r="K6" s="8"/>
      <c r="L6" s="8">
        <v>16</v>
      </c>
      <c r="M6" s="8"/>
      <c r="N6" s="8"/>
      <c r="O6" s="8">
        <f t="shared" si="0"/>
        <v>0</v>
      </c>
      <c r="P6" s="8"/>
      <c r="Q6" s="8">
        <f t="shared" si="1"/>
        <v>0</v>
      </c>
      <c r="R6" s="8"/>
      <c r="S6" s="8">
        <f t="shared" si="2"/>
        <v>0</v>
      </c>
      <c r="T6" s="8">
        <f t="shared" si="3"/>
        <v>16</v>
      </c>
      <c r="U6" s="38"/>
      <c r="V6" s="38"/>
      <c r="W6" s="8"/>
      <c r="X6" s="17">
        <v>2</v>
      </c>
      <c r="Y6" s="8"/>
      <c r="Z6" s="8"/>
      <c r="AA6" s="8"/>
      <c r="AB6" s="8"/>
      <c r="AC6" s="8" t="s">
        <v>182</v>
      </c>
      <c r="AD6" s="8"/>
      <c r="AE6" s="8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63.75" customHeight="1">
      <c r="A7" s="38"/>
      <c r="B7" s="38"/>
      <c r="C7" s="38"/>
      <c r="D7" s="8" t="s">
        <v>260</v>
      </c>
      <c r="E7" s="8" t="s">
        <v>52</v>
      </c>
      <c r="F7" s="8" t="s">
        <v>261</v>
      </c>
      <c r="G7" s="8" t="s">
        <v>52</v>
      </c>
      <c r="H7" s="8"/>
      <c r="I7" s="8" t="s">
        <v>53</v>
      </c>
      <c r="J7" s="8"/>
      <c r="K7" s="8"/>
      <c r="L7" s="8">
        <v>8</v>
      </c>
      <c r="M7" s="8"/>
      <c r="N7" s="8"/>
      <c r="O7" s="8">
        <f t="shared" si="0"/>
        <v>0</v>
      </c>
      <c r="P7" s="8"/>
      <c r="Q7" s="8">
        <f t="shared" si="1"/>
        <v>0</v>
      </c>
      <c r="R7" s="8"/>
      <c r="S7" s="8">
        <f t="shared" si="2"/>
        <v>0</v>
      </c>
      <c r="T7" s="22">
        <f t="shared" si="3"/>
        <v>8</v>
      </c>
      <c r="U7" s="38"/>
      <c r="V7" s="38"/>
      <c r="W7" s="8"/>
      <c r="X7" s="22">
        <v>1</v>
      </c>
      <c r="Y7" s="8"/>
      <c r="Z7" s="8"/>
      <c r="AA7" s="8"/>
      <c r="AB7" s="8"/>
      <c r="AC7" s="8" t="s">
        <v>182</v>
      </c>
      <c r="AD7" s="8"/>
      <c r="AE7" s="8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48" customHeight="1">
      <c r="A8" s="38"/>
      <c r="B8" s="38"/>
      <c r="C8" s="38"/>
      <c r="D8" s="8" t="s">
        <v>262</v>
      </c>
      <c r="E8" s="8" t="s">
        <v>52</v>
      </c>
      <c r="F8" s="8" t="s">
        <v>263</v>
      </c>
      <c r="G8" s="8" t="s">
        <v>52</v>
      </c>
      <c r="H8" s="8" t="s">
        <v>102</v>
      </c>
      <c r="I8" s="8" t="s">
        <v>40</v>
      </c>
      <c r="J8" s="8" t="s">
        <v>41</v>
      </c>
      <c r="K8" s="8"/>
      <c r="L8" s="8">
        <v>16</v>
      </c>
      <c r="M8" s="8"/>
      <c r="N8" s="8"/>
      <c r="O8" s="8"/>
      <c r="P8" s="8"/>
      <c r="Q8" s="8"/>
      <c r="R8" s="8"/>
      <c r="S8" s="23"/>
      <c r="T8" s="8">
        <v>16</v>
      </c>
      <c r="U8" s="38"/>
      <c r="V8" s="38"/>
      <c r="W8" s="23"/>
      <c r="X8" s="17">
        <v>2</v>
      </c>
      <c r="Y8" s="24"/>
      <c r="Z8" s="8"/>
      <c r="AA8" s="8"/>
      <c r="AB8" s="8"/>
      <c r="AC8" s="8" t="s">
        <v>182</v>
      </c>
      <c r="AD8" s="8"/>
      <c r="AE8" s="8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36.75" customHeight="1">
      <c r="A9" s="38"/>
      <c r="B9" s="38"/>
      <c r="C9" s="38"/>
      <c r="D9" s="40" t="s">
        <v>264</v>
      </c>
      <c r="E9" s="8" t="s">
        <v>187</v>
      </c>
      <c r="F9" s="8" t="s">
        <v>188</v>
      </c>
      <c r="G9" s="8" t="s">
        <v>52</v>
      </c>
      <c r="H9" s="8"/>
      <c r="I9" s="8" t="s">
        <v>53</v>
      </c>
      <c r="J9" s="8"/>
      <c r="K9" s="8"/>
      <c r="L9" s="8">
        <v>4</v>
      </c>
      <c r="M9" s="8"/>
      <c r="N9" s="8"/>
      <c r="O9" s="8"/>
      <c r="P9" s="8"/>
      <c r="Q9" s="8"/>
      <c r="R9" s="8"/>
      <c r="S9" s="8">
        <f>R20*0.1</f>
        <v>0</v>
      </c>
      <c r="T9" s="25">
        <v>4</v>
      </c>
      <c r="U9" s="38"/>
      <c r="V9" s="38"/>
      <c r="W9" s="40"/>
      <c r="X9" s="56">
        <v>1</v>
      </c>
      <c r="Y9" s="40"/>
      <c r="Z9" s="40"/>
      <c r="AA9" s="40"/>
      <c r="AB9" s="40"/>
      <c r="AC9" s="40" t="s">
        <v>182</v>
      </c>
      <c r="AD9" s="40"/>
      <c r="AE9" s="40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43.5" customHeight="1">
      <c r="A10" s="39"/>
      <c r="B10" s="39"/>
      <c r="C10" s="39"/>
      <c r="D10" s="39"/>
      <c r="E10" s="8" t="s">
        <v>187</v>
      </c>
      <c r="F10" s="8" t="s">
        <v>265</v>
      </c>
      <c r="G10" s="8" t="s">
        <v>52</v>
      </c>
      <c r="H10" s="8"/>
      <c r="I10" s="8" t="s">
        <v>53</v>
      </c>
      <c r="J10" s="8"/>
      <c r="K10" s="8"/>
      <c r="L10" s="8">
        <v>4</v>
      </c>
      <c r="M10" s="8"/>
      <c r="N10" s="8"/>
      <c r="O10" s="8">
        <f t="shared" ref="O10:O11" si="4">SUM(N10)</f>
        <v>0</v>
      </c>
      <c r="P10" s="8"/>
      <c r="Q10" s="8">
        <f t="shared" ref="Q10:Q11" si="5">P10*0.5</f>
        <v>0</v>
      </c>
      <c r="R10" s="8"/>
      <c r="S10" s="8">
        <f>R21*0.1</f>
        <v>0</v>
      </c>
      <c r="T10" s="8">
        <f>SUM(Q10+O10+M10+L10)</f>
        <v>4</v>
      </c>
      <c r="U10" s="39"/>
      <c r="V10" s="39"/>
      <c r="W10" s="39"/>
      <c r="X10" s="51"/>
      <c r="Y10" s="39"/>
      <c r="Z10" s="39"/>
      <c r="AA10" s="39"/>
      <c r="AB10" s="39"/>
      <c r="AC10" s="39"/>
      <c r="AD10" s="39"/>
      <c r="AE10" s="39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ht="37.5" customHeight="1">
      <c r="A11" s="37">
        <v>3</v>
      </c>
      <c r="B11" s="37">
        <v>1</v>
      </c>
      <c r="C11" s="37" t="s">
        <v>266</v>
      </c>
      <c r="D11" s="60" t="s">
        <v>267</v>
      </c>
      <c r="E11" s="60" t="s">
        <v>210</v>
      </c>
      <c r="F11" s="35" t="s">
        <v>215</v>
      </c>
      <c r="G11" s="33" t="s">
        <v>210</v>
      </c>
      <c r="H11" s="36" t="s">
        <v>57</v>
      </c>
      <c r="I11" s="36" t="s">
        <v>40</v>
      </c>
      <c r="J11" s="36" t="s">
        <v>41</v>
      </c>
      <c r="K11" s="49"/>
      <c r="L11" s="3">
        <v>8</v>
      </c>
      <c r="M11" s="3"/>
      <c r="N11" s="3"/>
      <c r="O11" s="3">
        <f t="shared" si="4"/>
        <v>0</v>
      </c>
      <c r="P11" s="3"/>
      <c r="Q11" s="3">
        <f t="shared" si="5"/>
        <v>0</v>
      </c>
      <c r="R11" s="3"/>
      <c r="S11" s="3">
        <f>R22*0.1</f>
        <v>0</v>
      </c>
      <c r="T11" s="3">
        <v>8</v>
      </c>
      <c r="U11" s="37">
        <v>56</v>
      </c>
      <c r="V11" s="37">
        <v>7</v>
      </c>
      <c r="W11" s="3"/>
      <c r="X11" s="29">
        <v>1</v>
      </c>
      <c r="Y11" s="3"/>
      <c r="Z11" s="3"/>
      <c r="AA11" s="3"/>
      <c r="AB11" s="3"/>
      <c r="AC11" s="58" t="s">
        <v>182</v>
      </c>
      <c r="AD11" s="3" t="s">
        <v>268</v>
      </c>
      <c r="AE11" s="3" t="s">
        <v>269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s="27" customFormat="1" ht="24" customHeight="1">
      <c r="A12" s="57"/>
      <c r="B12" s="57"/>
      <c r="C12" s="57"/>
      <c r="D12" s="61"/>
      <c r="E12" s="61"/>
      <c r="F12" s="34" t="s">
        <v>310</v>
      </c>
      <c r="G12" s="33" t="s">
        <v>210</v>
      </c>
      <c r="H12" s="36" t="s">
        <v>57</v>
      </c>
      <c r="I12" s="31" t="s">
        <v>145</v>
      </c>
      <c r="J12" s="34"/>
      <c r="K12" s="50"/>
      <c r="L12" s="28">
        <v>8</v>
      </c>
      <c r="M12" s="28"/>
      <c r="N12" s="28"/>
      <c r="O12" s="28"/>
      <c r="P12" s="28"/>
      <c r="Q12" s="28"/>
      <c r="R12" s="28"/>
      <c r="S12" s="28"/>
      <c r="T12" s="28">
        <v>8</v>
      </c>
      <c r="U12" s="57"/>
      <c r="V12" s="57"/>
      <c r="W12" s="28"/>
      <c r="X12" s="30">
        <v>1</v>
      </c>
      <c r="Y12" s="28"/>
      <c r="Z12" s="28"/>
      <c r="AA12" s="28"/>
      <c r="AB12" s="28"/>
      <c r="AC12" s="59"/>
      <c r="AD12" s="28"/>
      <c r="AE12" s="28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3.5" customHeight="1">
      <c r="A13" s="38"/>
      <c r="B13" s="38"/>
      <c r="C13" s="38"/>
      <c r="D13" s="48" t="s">
        <v>270</v>
      </c>
      <c r="E13" s="37" t="s">
        <v>52</v>
      </c>
      <c r="F13" s="37" t="s">
        <v>271</v>
      </c>
      <c r="G13" s="37" t="s">
        <v>52</v>
      </c>
      <c r="H13" s="37"/>
      <c r="I13" s="37" t="s">
        <v>53</v>
      </c>
      <c r="J13" s="37"/>
      <c r="K13" s="37"/>
      <c r="L13" s="37">
        <v>8</v>
      </c>
      <c r="M13" s="37"/>
      <c r="N13" s="37"/>
      <c r="O13" s="37">
        <f>SUM(N14)</f>
        <v>0</v>
      </c>
      <c r="P13" s="37"/>
      <c r="Q13" s="37">
        <f>P14*0.5</f>
        <v>0</v>
      </c>
      <c r="R13" s="37"/>
      <c r="S13" s="37">
        <f t="shared" ref="S13" si="6">R23*0.1</f>
        <v>0</v>
      </c>
      <c r="T13" s="37">
        <v>8</v>
      </c>
      <c r="U13" s="38"/>
      <c r="V13" s="38"/>
      <c r="W13" s="37"/>
      <c r="X13" s="52">
        <v>1</v>
      </c>
      <c r="Y13" s="37"/>
      <c r="Z13" s="37"/>
      <c r="AA13" s="37"/>
      <c r="AB13" s="37"/>
      <c r="AC13" s="48" t="s">
        <v>182</v>
      </c>
      <c r="AD13" s="37"/>
      <c r="AE13" s="37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36" customHeight="1">
      <c r="A14" s="38"/>
      <c r="B14" s="38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8"/>
      <c r="V14" s="38"/>
      <c r="W14" s="39"/>
      <c r="X14" s="53"/>
      <c r="Y14" s="39"/>
      <c r="Z14" s="39"/>
      <c r="AA14" s="39"/>
      <c r="AB14" s="39"/>
      <c r="AC14" s="39"/>
      <c r="AD14" s="39"/>
      <c r="AE14" s="39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54.75" customHeight="1">
      <c r="A15" s="38"/>
      <c r="B15" s="38"/>
      <c r="C15" s="38"/>
      <c r="D15" s="9" t="s">
        <v>272</v>
      </c>
      <c r="E15" s="3" t="s">
        <v>52</v>
      </c>
      <c r="F15" s="3" t="s">
        <v>311</v>
      </c>
      <c r="G15" s="3" t="s">
        <v>210</v>
      </c>
      <c r="H15" s="36" t="s">
        <v>57</v>
      </c>
      <c r="I15" s="3" t="s">
        <v>40</v>
      </c>
      <c r="J15" s="3"/>
      <c r="K15" s="3"/>
      <c r="L15" s="3">
        <v>16</v>
      </c>
      <c r="M15" s="3"/>
      <c r="N15" s="3"/>
      <c r="O15" s="3">
        <f t="shared" ref="O15:O16" si="7">SUM(N15)</f>
        <v>0</v>
      </c>
      <c r="P15" s="3"/>
      <c r="Q15" s="3">
        <f t="shared" ref="Q15:Q16" si="8">P15*0.5</f>
        <v>0</v>
      </c>
      <c r="R15" s="3"/>
      <c r="S15" s="3">
        <v>0</v>
      </c>
      <c r="T15" s="3">
        <f t="shared" ref="T15:T16" si="9">SUM(Q15+O15+M15+L15)</f>
        <v>16</v>
      </c>
      <c r="U15" s="38"/>
      <c r="V15" s="38"/>
      <c r="W15" s="3"/>
      <c r="X15" s="29">
        <v>2</v>
      </c>
      <c r="Y15" s="3"/>
      <c r="Z15" s="3"/>
      <c r="AA15" s="3"/>
      <c r="AB15" s="3"/>
      <c r="AC15" s="9" t="s">
        <v>182</v>
      </c>
      <c r="AD15" s="3"/>
      <c r="AE15" s="3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72" customHeight="1">
      <c r="A16" s="39"/>
      <c r="B16" s="39"/>
      <c r="C16" s="39"/>
      <c r="D16" s="9" t="s">
        <v>273</v>
      </c>
      <c r="E16" s="3" t="s">
        <v>52</v>
      </c>
      <c r="F16" s="3" t="s">
        <v>274</v>
      </c>
      <c r="G16" s="3" t="s">
        <v>52</v>
      </c>
      <c r="H16" s="3"/>
      <c r="I16" s="3" t="s">
        <v>53</v>
      </c>
      <c r="J16" s="3"/>
      <c r="K16" s="3"/>
      <c r="L16" s="3">
        <v>16</v>
      </c>
      <c r="M16" s="3"/>
      <c r="N16" s="3"/>
      <c r="O16" s="3">
        <f t="shared" si="7"/>
        <v>0</v>
      </c>
      <c r="P16" s="3"/>
      <c r="Q16" s="3">
        <f t="shared" si="8"/>
        <v>0</v>
      </c>
      <c r="R16" s="3"/>
      <c r="S16" s="3">
        <f>R17*0.1</f>
        <v>0</v>
      </c>
      <c r="T16" s="3">
        <f t="shared" si="9"/>
        <v>16</v>
      </c>
      <c r="U16" s="39"/>
      <c r="V16" s="39"/>
      <c r="W16" s="3"/>
      <c r="X16" s="29">
        <v>2</v>
      </c>
      <c r="Y16" s="3"/>
      <c r="Z16" s="3"/>
      <c r="AA16" s="3"/>
      <c r="AB16" s="3"/>
      <c r="AC16" s="9" t="s">
        <v>182</v>
      </c>
      <c r="AD16" s="3"/>
      <c r="AE16" s="3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3.5" customHeight="1">
      <c r="A17" s="40">
        <v>3</v>
      </c>
      <c r="B17" s="40">
        <v>2</v>
      </c>
      <c r="C17" s="40" t="s">
        <v>275</v>
      </c>
      <c r="D17" s="40" t="s">
        <v>276</v>
      </c>
      <c r="E17" s="40" t="s">
        <v>205</v>
      </c>
      <c r="F17" s="40" t="s">
        <v>277</v>
      </c>
      <c r="G17" s="40" t="s">
        <v>205</v>
      </c>
      <c r="H17" s="40" t="s">
        <v>83</v>
      </c>
      <c r="I17" s="40" t="s">
        <v>40</v>
      </c>
      <c r="J17" s="40"/>
      <c r="K17" s="40"/>
      <c r="L17" s="40">
        <v>16</v>
      </c>
      <c r="M17" s="40"/>
      <c r="N17" s="40"/>
      <c r="O17" s="40">
        <f>SUM(N18)</f>
        <v>0</v>
      </c>
      <c r="P17" s="40"/>
      <c r="Q17" s="40">
        <f>P18*0.5</f>
        <v>0</v>
      </c>
      <c r="R17" s="40"/>
      <c r="S17" s="40">
        <f>R19*0.1</f>
        <v>0</v>
      </c>
      <c r="T17" s="40">
        <f>SUM(Q17+O17+M18+L17)</f>
        <v>16</v>
      </c>
      <c r="U17" s="40">
        <v>72</v>
      </c>
      <c r="V17" s="40">
        <v>9</v>
      </c>
      <c r="W17" s="40"/>
      <c r="X17" s="40">
        <v>2</v>
      </c>
      <c r="Y17" s="40"/>
      <c r="Z17" s="40"/>
      <c r="AA17" s="40"/>
      <c r="AB17" s="40"/>
      <c r="AC17" s="40" t="s">
        <v>278</v>
      </c>
      <c r="AD17" s="54" t="s">
        <v>279</v>
      </c>
      <c r="AE17" s="40" t="s">
        <v>280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63" customHeight="1">
      <c r="A18" s="38"/>
      <c r="B18" s="38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8"/>
      <c r="V18" s="38"/>
      <c r="W18" s="39"/>
      <c r="X18" s="39"/>
      <c r="Y18" s="39"/>
      <c r="Z18" s="39"/>
      <c r="AA18" s="39"/>
      <c r="AB18" s="39"/>
      <c r="AC18" s="39"/>
      <c r="AD18" s="39"/>
      <c r="AE18" s="39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57" customHeight="1">
      <c r="A19" s="38"/>
      <c r="B19" s="38"/>
      <c r="C19" s="38"/>
      <c r="D19" s="8" t="s">
        <v>281</v>
      </c>
      <c r="E19" s="8" t="s">
        <v>282</v>
      </c>
      <c r="F19" s="8" t="s">
        <v>312</v>
      </c>
      <c r="G19" s="8" t="s">
        <v>282</v>
      </c>
      <c r="H19" s="8" t="s">
        <v>83</v>
      </c>
      <c r="I19" s="8" t="s">
        <v>145</v>
      </c>
      <c r="J19" s="8" t="s">
        <v>41</v>
      </c>
      <c r="K19" s="8"/>
      <c r="L19" s="8">
        <v>8</v>
      </c>
      <c r="M19" s="8"/>
      <c r="N19" s="8"/>
      <c r="O19" s="8">
        <f t="shared" ref="O19:O23" si="10">SUM(N19)</f>
        <v>0</v>
      </c>
      <c r="P19" s="8"/>
      <c r="Q19" s="8">
        <f t="shared" ref="Q19:Q23" si="11">P19*0.5</f>
        <v>0</v>
      </c>
      <c r="R19" s="8"/>
      <c r="S19" s="8">
        <f t="shared" ref="S19:S22" si="12">R20*0.1</f>
        <v>0</v>
      </c>
      <c r="T19" s="8">
        <f t="shared" ref="T19:T23" si="13">SUM(Q19+O19+M19+L19)</f>
        <v>8</v>
      </c>
      <c r="U19" s="38"/>
      <c r="V19" s="38"/>
      <c r="W19" s="8"/>
      <c r="X19" s="8">
        <v>1</v>
      </c>
      <c r="Y19" s="8"/>
      <c r="Z19" s="8"/>
      <c r="AA19" s="8"/>
      <c r="AB19" s="8"/>
      <c r="AC19" s="8" t="s">
        <v>278</v>
      </c>
      <c r="AD19" s="8" t="s">
        <v>269</v>
      </c>
      <c r="AE19" s="8" t="s">
        <v>268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49.5" customHeight="1">
      <c r="A20" s="38"/>
      <c r="B20" s="38"/>
      <c r="C20" s="38"/>
      <c r="D20" s="8" t="s">
        <v>283</v>
      </c>
      <c r="E20" s="8" t="s">
        <v>284</v>
      </c>
      <c r="F20" s="8" t="s">
        <v>285</v>
      </c>
      <c r="G20" s="8" t="s">
        <v>52</v>
      </c>
      <c r="H20" s="8"/>
      <c r="I20" s="8" t="s">
        <v>53</v>
      </c>
      <c r="J20" s="8"/>
      <c r="K20" s="8"/>
      <c r="L20" s="8">
        <v>16</v>
      </c>
      <c r="M20" s="8"/>
      <c r="N20" s="8"/>
      <c r="O20" s="8">
        <f t="shared" si="10"/>
        <v>0</v>
      </c>
      <c r="P20" s="8"/>
      <c r="Q20" s="8">
        <f t="shared" si="11"/>
        <v>0</v>
      </c>
      <c r="R20" s="8"/>
      <c r="S20" s="8">
        <f t="shared" si="12"/>
        <v>0</v>
      </c>
      <c r="T20" s="8">
        <f t="shared" si="13"/>
        <v>16</v>
      </c>
      <c r="U20" s="38"/>
      <c r="V20" s="38"/>
      <c r="W20" s="8"/>
      <c r="X20" s="8">
        <v>2</v>
      </c>
      <c r="Y20" s="8"/>
      <c r="Z20" s="8"/>
      <c r="AA20" s="8"/>
      <c r="AB20" s="8"/>
      <c r="AC20" s="8" t="s">
        <v>278</v>
      </c>
      <c r="AD20" s="8"/>
      <c r="AE20" s="8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45" customHeight="1">
      <c r="A21" s="38"/>
      <c r="B21" s="38"/>
      <c r="C21" s="38"/>
      <c r="D21" s="8" t="s">
        <v>286</v>
      </c>
      <c r="E21" s="8" t="s">
        <v>287</v>
      </c>
      <c r="F21" s="8" t="s">
        <v>288</v>
      </c>
      <c r="G21" s="8" t="s">
        <v>52</v>
      </c>
      <c r="H21" s="8"/>
      <c r="I21" s="8" t="s">
        <v>53</v>
      </c>
      <c r="J21" s="8"/>
      <c r="K21" s="8"/>
      <c r="L21" s="8">
        <v>8</v>
      </c>
      <c r="M21" s="8"/>
      <c r="N21" s="8"/>
      <c r="O21" s="8">
        <f t="shared" si="10"/>
        <v>0</v>
      </c>
      <c r="P21" s="8"/>
      <c r="Q21" s="8">
        <f t="shared" si="11"/>
        <v>0</v>
      </c>
      <c r="R21" s="8"/>
      <c r="S21" s="8">
        <f t="shared" si="12"/>
        <v>0</v>
      </c>
      <c r="T21" s="8">
        <f t="shared" si="13"/>
        <v>8</v>
      </c>
      <c r="U21" s="38"/>
      <c r="V21" s="38"/>
      <c r="W21" s="8"/>
      <c r="X21" s="8">
        <v>1</v>
      </c>
      <c r="Y21" s="8"/>
      <c r="Z21" s="8"/>
      <c r="AA21" s="8"/>
      <c r="AB21" s="8"/>
      <c r="AC21" s="8" t="s">
        <v>289</v>
      </c>
      <c r="AD21" s="8"/>
      <c r="AE21" s="8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57.75" customHeight="1">
      <c r="A22" s="38"/>
      <c r="B22" s="38"/>
      <c r="C22" s="38"/>
      <c r="D22" s="8" t="s">
        <v>290</v>
      </c>
      <c r="E22" s="8" t="s">
        <v>291</v>
      </c>
      <c r="F22" s="8" t="s">
        <v>313</v>
      </c>
      <c r="G22" s="8" t="s">
        <v>291</v>
      </c>
      <c r="H22" s="8" t="s">
        <v>102</v>
      </c>
      <c r="I22" s="8" t="s">
        <v>145</v>
      </c>
      <c r="J22" s="8"/>
      <c r="K22" s="8"/>
      <c r="L22" s="8">
        <v>8</v>
      </c>
      <c r="M22" s="8"/>
      <c r="N22" s="8"/>
      <c r="O22" s="8">
        <f t="shared" si="10"/>
        <v>0</v>
      </c>
      <c r="P22" s="8"/>
      <c r="Q22" s="8">
        <f t="shared" si="11"/>
        <v>0</v>
      </c>
      <c r="R22" s="8"/>
      <c r="S22" s="8">
        <f t="shared" si="12"/>
        <v>0</v>
      </c>
      <c r="T22" s="8">
        <f t="shared" si="13"/>
        <v>8</v>
      </c>
      <c r="U22" s="38"/>
      <c r="V22" s="38"/>
      <c r="W22" s="8"/>
      <c r="X22" s="8">
        <v>1</v>
      </c>
      <c r="Y22" s="8"/>
      <c r="Z22" s="8"/>
      <c r="AA22" s="8"/>
      <c r="AB22" s="8"/>
      <c r="AC22" s="8" t="s">
        <v>289</v>
      </c>
      <c r="AD22" s="8"/>
      <c r="AE22" s="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53.25" customHeight="1">
      <c r="A23" s="39"/>
      <c r="B23" s="39"/>
      <c r="C23" s="39"/>
      <c r="D23" s="8" t="s">
        <v>292</v>
      </c>
      <c r="E23" s="8" t="s">
        <v>293</v>
      </c>
      <c r="F23" s="8" t="s">
        <v>294</v>
      </c>
      <c r="G23" s="8" t="s">
        <v>293</v>
      </c>
      <c r="H23" s="8" t="s">
        <v>83</v>
      </c>
      <c r="I23" s="8" t="s">
        <v>145</v>
      </c>
      <c r="J23" s="8"/>
      <c r="K23" s="8"/>
      <c r="L23" s="8">
        <v>16</v>
      </c>
      <c r="M23" s="8"/>
      <c r="N23" s="8"/>
      <c r="O23" s="8">
        <f t="shared" si="10"/>
        <v>0</v>
      </c>
      <c r="P23" s="8"/>
      <c r="Q23" s="8">
        <f t="shared" si="11"/>
        <v>0</v>
      </c>
      <c r="R23" s="8"/>
      <c r="S23" s="8">
        <f>R26*0.1</f>
        <v>0</v>
      </c>
      <c r="T23" s="8">
        <f t="shared" si="13"/>
        <v>16</v>
      </c>
      <c r="U23" s="39"/>
      <c r="V23" s="39"/>
      <c r="W23" s="8"/>
      <c r="X23" s="8">
        <v>2</v>
      </c>
      <c r="Y23" s="8"/>
      <c r="Z23" s="8"/>
      <c r="AA23" s="8"/>
      <c r="AB23" s="8"/>
      <c r="AC23" s="8" t="s">
        <v>295</v>
      </c>
      <c r="AD23" s="8" t="s">
        <v>279</v>
      </c>
      <c r="AE23" s="8" t="s">
        <v>296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36" customHeight="1">
      <c r="A24" s="47">
        <v>3</v>
      </c>
      <c r="B24" s="47">
        <v>2</v>
      </c>
      <c r="C24" s="47" t="s">
        <v>297</v>
      </c>
      <c r="D24" s="19" t="s">
        <v>298</v>
      </c>
      <c r="E24" s="47" t="s">
        <v>52</v>
      </c>
      <c r="F24" s="11" t="s">
        <v>314</v>
      </c>
      <c r="G24" s="63" t="s">
        <v>52</v>
      </c>
      <c r="H24" s="64" t="s">
        <v>102</v>
      </c>
      <c r="I24" s="11" t="s">
        <v>40</v>
      </c>
      <c r="J24" s="11"/>
      <c r="K24" s="11"/>
      <c r="L24" s="11"/>
      <c r="M24" s="11"/>
      <c r="N24" s="26">
        <v>100</v>
      </c>
      <c r="O24" s="26">
        <v>100</v>
      </c>
      <c r="P24" s="26"/>
      <c r="Q24" s="26"/>
      <c r="R24" s="26"/>
      <c r="S24" s="26"/>
      <c r="T24" s="26">
        <v>100</v>
      </c>
      <c r="U24" s="55">
        <v>675</v>
      </c>
      <c r="V24" s="47">
        <v>27</v>
      </c>
      <c r="W24" s="11"/>
      <c r="X24" s="11">
        <v>4</v>
      </c>
      <c r="Y24" s="11"/>
      <c r="Z24" s="11"/>
      <c r="AA24" s="11"/>
      <c r="AB24" s="11"/>
      <c r="AC24" s="47" t="s">
        <v>125</v>
      </c>
      <c r="AD24" s="11"/>
      <c r="AE24" s="11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</row>
    <row r="25" spans="1:51" ht="36" customHeight="1">
      <c r="A25" s="38"/>
      <c r="B25" s="38"/>
      <c r="C25" s="38"/>
      <c r="D25" s="47" t="s">
        <v>125</v>
      </c>
      <c r="E25" s="38"/>
      <c r="F25" s="11" t="s">
        <v>257</v>
      </c>
      <c r="G25" s="62" t="s">
        <v>90</v>
      </c>
      <c r="H25" s="11" t="s">
        <v>57</v>
      </c>
      <c r="I25" s="11" t="s">
        <v>160</v>
      </c>
      <c r="J25" s="11"/>
      <c r="K25" s="11"/>
      <c r="L25" s="11"/>
      <c r="M25" s="11"/>
      <c r="N25" s="26">
        <v>100</v>
      </c>
      <c r="O25" s="26">
        <v>100</v>
      </c>
      <c r="P25" s="26"/>
      <c r="Q25" s="26"/>
      <c r="R25" s="26"/>
      <c r="S25" s="26"/>
      <c r="T25" s="26">
        <v>100</v>
      </c>
      <c r="U25" s="38"/>
      <c r="V25" s="38"/>
      <c r="W25" s="11"/>
      <c r="X25" s="11">
        <v>4</v>
      </c>
      <c r="Y25" s="11"/>
      <c r="Z25" s="11"/>
      <c r="AA25" s="11"/>
      <c r="AB25" s="11"/>
      <c r="AC25" s="38"/>
      <c r="AD25" s="11"/>
      <c r="AE25" s="11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</row>
    <row r="26" spans="1:51" ht="36" customHeight="1">
      <c r="A26" s="46"/>
      <c r="B26" s="46"/>
      <c r="C26" s="46"/>
      <c r="D26" s="46"/>
      <c r="E26" s="46"/>
      <c r="F26" s="11" t="s">
        <v>299</v>
      </c>
      <c r="G26" s="32" t="s">
        <v>52</v>
      </c>
      <c r="H26" s="11"/>
      <c r="I26" s="11" t="s">
        <v>53</v>
      </c>
      <c r="J26" s="11" t="s">
        <v>41</v>
      </c>
      <c r="K26" s="11"/>
      <c r="L26" s="11"/>
      <c r="M26" s="11"/>
      <c r="N26" s="26">
        <v>475</v>
      </c>
      <c r="O26" s="26">
        <v>475</v>
      </c>
      <c r="P26" s="26"/>
      <c r="Q26" s="26">
        <f t="shared" ref="Q26:Q30" si="14">P26*0.5</f>
        <v>0</v>
      </c>
      <c r="R26" s="26"/>
      <c r="S26" s="26"/>
      <c r="T26" s="26">
        <v>475</v>
      </c>
      <c r="U26" s="46"/>
      <c r="V26" s="46"/>
      <c r="W26" s="11"/>
      <c r="X26" s="11">
        <v>19</v>
      </c>
      <c r="Y26" s="11"/>
      <c r="Z26" s="11"/>
      <c r="AA26" s="11"/>
      <c r="AB26" s="11"/>
      <c r="AC26" s="46"/>
      <c r="AD26" s="11"/>
      <c r="AE26" s="11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</row>
    <row r="27" spans="1:51" ht="75" customHeight="1">
      <c r="A27" s="8">
        <v>3</v>
      </c>
      <c r="B27" s="8">
        <v>2</v>
      </c>
      <c r="C27" s="8" t="s">
        <v>300</v>
      </c>
      <c r="D27" s="8" t="s">
        <v>134</v>
      </c>
      <c r="E27" s="8" t="s">
        <v>52</v>
      </c>
      <c r="F27" s="8" t="s">
        <v>114</v>
      </c>
      <c r="G27" s="17" t="s">
        <v>52</v>
      </c>
      <c r="H27" s="8"/>
      <c r="I27" s="8" t="s">
        <v>53</v>
      </c>
      <c r="J27" s="8" t="s">
        <v>41</v>
      </c>
      <c r="K27" s="8"/>
      <c r="L27" s="8"/>
      <c r="M27" s="8">
        <v>24</v>
      </c>
      <c r="N27" s="8"/>
      <c r="O27" s="8">
        <f t="shared" ref="O27:O30" si="15">SUM(N27)</f>
        <v>0</v>
      </c>
      <c r="P27" s="8"/>
      <c r="Q27" s="8">
        <f t="shared" si="14"/>
        <v>0</v>
      </c>
      <c r="R27" s="8"/>
      <c r="S27" s="8"/>
      <c r="T27" s="8">
        <f t="shared" ref="T27:T30" si="16">SUM(Q27+O27+M27+L27)</f>
        <v>24</v>
      </c>
      <c r="U27" s="8">
        <v>24</v>
      </c>
      <c r="V27" s="8">
        <v>3</v>
      </c>
      <c r="W27" s="8"/>
      <c r="X27" s="8"/>
      <c r="Y27" s="8"/>
      <c r="Z27" s="8"/>
      <c r="AA27" s="8"/>
      <c r="AB27" s="8">
        <v>3</v>
      </c>
      <c r="AC27" s="8" t="s">
        <v>135</v>
      </c>
      <c r="AD27" s="8"/>
      <c r="AE27" s="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60" customHeight="1">
      <c r="A28" s="3">
        <v>3</v>
      </c>
      <c r="B28" s="3">
        <v>2</v>
      </c>
      <c r="C28" s="3" t="s">
        <v>301</v>
      </c>
      <c r="D28" s="3" t="s">
        <v>302</v>
      </c>
      <c r="E28" s="3" t="s">
        <v>52</v>
      </c>
      <c r="F28" s="3" t="s">
        <v>114</v>
      </c>
      <c r="G28" s="3" t="s">
        <v>52</v>
      </c>
      <c r="H28" s="3"/>
      <c r="I28" s="3" t="s">
        <v>53</v>
      </c>
      <c r="J28" s="3" t="s">
        <v>41</v>
      </c>
      <c r="K28" s="3"/>
      <c r="L28" s="3">
        <v>16</v>
      </c>
      <c r="M28" s="3"/>
      <c r="N28" s="3"/>
      <c r="O28" s="3">
        <f t="shared" si="15"/>
        <v>0</v>
      </c>
      <c r="P28" s="3"/>
      <c r="Q28" s="3">
        <f t="shared" si="14"/>
        <v>0</v>
      </c>
      <c r="R28" s="3"/>
      <c r="S28" s="3"/>
      <c r="T28" s="3">
        <f t="shared" si="16"/>
        <v>16</v>
      </c>
      <c r="U28" s="3">
        <v>16</v>
      </c>
      <c r="V28" s="3">
        <v>2</v>
      </c>
      <c r="W28" s="3"/>
      <c r="X28" s="3"/>
      <c r="Y28" s="3"/>
      <c r="Z28" s="3">
        <v>2</v>
      </c>
      <c r="AA28" s="3"/>
      <c r="AB28" s="3"/>
      <c r="AC28" s="3" t="s">
        <v>139</v>
      </c>
      <c r="AD28" s="3"/>
      <c r="AE28" s="3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30" customHeight="1">
      <c r="A29" s="8">
        <v>3</v>
      </c>
      <c r="B29" s="8">
        <v>2</v>
      </c>
      <c r="C29" s="8" t="s">
        <v>303</v>
      </c>
      <c r="D29" s="8"/>
      <c r="E29" s="8" t="s">
        <v>304</v>
      </c>
      <c r="F29" s="8"/>
      <c r="G29" s="8"/>
      <c r="H29" s="8"/>
      <c r="I29" s="8"/>
      <c r="J29" s="8"/>
      <c r="K29" s="8"/>
      <c r="L29" s="8"/>
      <c r="M29" s="8"/>
      <c r="N29" s="8"/>
      <c r="O29" s="8">
        <f t="shared" si="15"/>
        <v>0</v>
      </c>
      <c r="P29" s="8"/>
      <c r="Q29" s="8">
        <f t="shared" si="14"/>
        <v>0</v>
      </c>
      <c r="R29" s="8"/>
      <c r="S29" s="8"/>
      <c r="T29" s="8">
        <f t="shared" si="16"/>
        <v>0</v>
      </c>
      <c r="U29" s="8"/>
      <c r="V29" s="8">
        <v>6</v>
      </c>
      <c r="W29" s="8"/>
      <c r="X29" s="8"/>
      <c r="Y29" s="8"/>
      <c r="Z29" s="8"/>
      <c r="AA29" s="8">
        <v>6</v>
      </c>
      <c r="AB29" s="8"/>
      <c r="AC29" s="8" t="s">
        <v>119</v>
      </c>
      <c r="AD29" s="8"/>
      <c r="AE29" s="8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f t="shared" si="15"/>
        <v>0</v>
      </c>
      <c r="P30" s="3"/>
      <c r="Q30" s="3">
        <f t="shared" si="14"/>
        <v>0</v>
      </c>
      <c r="R30" s="3"/>
      <c r="S30" s="3">
        <f>R31*0.1</f>
        <v>0</v>
      </c>
      <c r="T30" s="3">
        <f t="shared" si="16"/>
        <v>0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4">
        <f>SUM(V5:V30)</f>
        <v>62</v>
      </c>
      <c r="W31" s="14">
        <f>SUM(W6:W30)</f>
        <v>0</v>
      </c>
      <c r="X31" s="14">
        <f>SUM(X5:X30)</f>
        <v>51</v>
      </c>
      <c r="Y31" s="14">
        <f t="shared" ref="Y31:AB31" si="17">SUM(Y6:Y30)</f>
        <v>0</v>
      </c>
      <c r="Z31" s="14">
        <f t="shared" si="17"/>
        <v>2</v>
      </c>
      <c r="AA31" s="14">
        <f t="shared" si="17"/>
        <v>6</v>
      </c>
      <c r="AB31" s="14">
        <f t="shared" si="17"/>
        <v>3</v>
      </c>
      <c r="AC31" s="12"/>
      <c r="AD31" s="12"/>
      <c r="AE31" s="1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1:5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5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1:5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1:5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1:5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1:5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1:5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1:5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1:5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1:5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1:5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1:5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1:5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1:5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1:5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1:5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1:5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1:5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1:5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1:5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1:5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1:5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1:5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5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1:5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1:5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1: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1:5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1:5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1:5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1:5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1:5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1:5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1:5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1:5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1:5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1:5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1:5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1:5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1:5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1:5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1:5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1:5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1:5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1:5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1:5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1:5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1:5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1:5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1:5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1:5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1:5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1:5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1:5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1:5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1:5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1:5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1:5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1:5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1:5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1:5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1:5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1:5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1:5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1:5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1:5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1:5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1:5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1:5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1:5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1:5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1:5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1:5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1:5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1:5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1:5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1:5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1:5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1:5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1:5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1:5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1:5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1:5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1:5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1:5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1:5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1:5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1:5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1:5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1:5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1:5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1:5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1:5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1:5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1:5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1:5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1:5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1:5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1:5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1:5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1:5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1:5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1:5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1:5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1:5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1:5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1:5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1:5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1:5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1:5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1:5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1:5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1:5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1:5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1:5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1:5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1:5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1:5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1:5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1:5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1:5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1:5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1:5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1:5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1:5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1:5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1: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1:5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1:5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1:5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1:5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1:5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1:5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1:5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1:5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1:5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1:5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1:5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1:5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1:5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1:5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1:5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1:5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1:5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1:5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1:5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1:5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1:5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1:5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1:5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1:5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1:5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1:5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1:5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1:5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1:5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1:5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1:5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1:5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1:5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1:5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1:5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1:5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1:5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1:5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1:5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1:5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1:5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1:5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1:5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1:5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1:5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1:5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1:5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1:5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1:5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1:5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1:5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1:5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1:5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1:5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1:5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1:5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1:5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1:5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1:5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1:5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1:5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1:5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1:5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1:5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1:5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1:5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1:5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1:5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1:5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1:5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1:5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1:5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1:5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1:5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1:5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1:5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1:5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1:5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1:5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1:5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1:5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1:5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1:5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1:5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1:5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1:5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1:5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1:5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1:5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1:5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1:5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1:5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1:5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1:5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1:5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1: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1:5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1:5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1:5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1:5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1:5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1:5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1:5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1:5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1:5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1:5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1:5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1:5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1:5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1:5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1:5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5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1:5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1:5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1:5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1:5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1:5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1:5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1:5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1:5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1:5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1:5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1:5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1:5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1:5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1:5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1:5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1:5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1:5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1:5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1:5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1:5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1:5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1:5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1:5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1:5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1:5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1:5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1:5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1:5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1:5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1:5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1:5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1:5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1:5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1:5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1:5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1:5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1:5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1:5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1:5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1:5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1:5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1:5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1:5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1:5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1:5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1:5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1:5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1:5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1:5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1:5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1:5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1:5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1:5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1:5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1:5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1:5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1:5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1:5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1:5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1:5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1:5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1:5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1:5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1:5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1:5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1:5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1:5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1:5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1:5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1:5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1:5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1:5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1:5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1:5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1:5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1:5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1:5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1:5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1:5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1:5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1:5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1: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1:5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1:5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1:5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1:5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1:5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1:5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1:5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1:5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1:5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1:5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1:5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1:5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1:5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1:5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1:5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1:5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1:5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1:5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1:5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1:5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1:5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1:5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1:5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1:5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1:5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1:5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1:5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1:5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1:5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1:5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1:5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1:5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1:5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1:5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1:5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1:5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1:5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1:5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1:5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1:5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1:5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1:5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1:5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1:5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1:5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1:5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1:5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1:5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1:5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1:5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1:5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1:5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1:5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1:5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1:5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1:5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1:5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1:5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1:5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1:5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1:5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1:5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1:5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1:5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1:5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1:5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1:5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1:5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1:5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1:5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1:5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1:5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1:5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1:5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1:5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1:5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1:5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1:5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1:5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1:5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1:5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1:5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1:5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1:5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1:5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1:5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1:5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1:5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1:5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1:5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1:5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1:5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1:5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1:5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1:5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1:5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1:5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1:5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1:5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1: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1:5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1:5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1:5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1:5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1:5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1:5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1:5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1:5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1:5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1:5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1:5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1:5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1:5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1:5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1:5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1:5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1:5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1:5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1:5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1:5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1:5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1:5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1:5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1:5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1:5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1:5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1:5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1:5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1:5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1:5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1:5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1:5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1:5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1:5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1:5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1:5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1:5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1:5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1:5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1:5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1:5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1:5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1:5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1:5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1:5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1:5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1:5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1:5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1:5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1:5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1:5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1:5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1:5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1:5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1:5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1:5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1:5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1:5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1:5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1:5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1:5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1:5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1:5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1:5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1:5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1:5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1:5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1:5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1:5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1:5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1:5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1:5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1:5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1:5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1:5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1:5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1:5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1:5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1:5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1:5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1:5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1:5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1:5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1:5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1:5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1:5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1:5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1:5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1:5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1:5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1:5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1:5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1:5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1:5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1:5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1:5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1:5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1:5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1:5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1: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1:5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1:5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1:5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1:5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1:5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1:5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1:5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1:5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1:5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1:5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1:5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1:5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1:5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1:5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1:5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1:5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1:5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1:5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1:5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1:5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1:5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1:5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1:5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1:5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1:5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1:5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1:5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1:5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1:5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1:5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1:5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1:5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1:5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1:5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1:5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1:5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1:5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1:5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1:5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1:5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1:5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1:5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1:5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1:5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1:5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1:5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1:5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1:5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1:5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1:5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1:5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1:5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1:5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1:5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1:5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1:5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1:5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1:5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1:5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1:5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1:5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1:5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1:5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1:5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1:5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1:5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1:5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1:5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1:5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1:5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1:5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1:5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1:5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1:5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1:5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1:5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1:5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1:5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1:5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1:5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1:5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1:5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1:5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1:5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1:5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1:5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1:5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1:5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1:5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1:5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1:5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1:5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1:5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1:5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1:5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1:5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1:5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1:5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1:5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1: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1:5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1:5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1:5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1:5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1:5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1:5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1:5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1:5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1:5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1:5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1:5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1:5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1:5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1:5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1:5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1:5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1:5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1:5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1:5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1:5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1:5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1:5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1:5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1:5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1:5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1:5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1:5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1:5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1:5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1:5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1:5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1:5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1:5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1:5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1:5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1:5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1:5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1:5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1:5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1:5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1:5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1:5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1:5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1:5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1:5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1:5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1:5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1:5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1:5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1:5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1:5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1:5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1:5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1:5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1:5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1:5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1:5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1:5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1:5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1:5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1:5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1:5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1:5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1:5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1:5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1:5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1:5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1:5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1:5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1:5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1:5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1:5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1:5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1:5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1:5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1:5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1:5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1:5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1:5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1:5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1:5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1:5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1:5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1:5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1:5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1:5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1:5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1:5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1: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1:5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1:5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1:5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1:5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1:5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1:5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1:5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1:5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1:5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1:5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1:5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1:5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1:5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1:5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1:5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1:5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1:5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1:5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1:5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1:5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1:5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1:5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1:5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1:5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1:5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1:5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1:5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1:5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1:5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1:5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1:5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1:5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1:5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1:5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1:5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1:5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1:5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1:5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1:5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1:5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1:5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1:5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1:5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1:5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1:5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1:5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1:5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1:5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1:5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1:5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1:5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1:5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1:5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1:5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1:5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1:5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1:5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1:5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1:5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1:5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1:5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1:5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1:5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1:5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1:5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1:5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1:5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1:5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1:5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1:5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1:5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1:5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1:5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1:5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1:5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1:5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1:5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1:5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1:5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1:5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1:5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1:5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1:5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1:5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1:5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1:5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1:5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1:5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1:5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1:5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1:5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1:5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1:5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1:5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1:5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1:5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1:5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1:5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1:5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1: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1:5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1:5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1:5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1:5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1:5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1:5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1:5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1:5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1:5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1:5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1:5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1:5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1:5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1:5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1:5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1:5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1:5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1:5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1:5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1:5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1:5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1:5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1:5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1:5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1:5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1:5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1:5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1:5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1:5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1:5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1:5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1:5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1:5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1:5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1:5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1:5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1:5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1:5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1:5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1:5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</sheetData>
  <mergeCells count="92">
    <mergeCell ref="K11:K12"/>
    <mergeCell ref="AC11:AC12"/>
    <mergeCell ref="D11:D12"/>
    <mergeCell ref="E11:E12"/>
    <mergeCell ref="A5:A10"/>
    <mergeCell ref="B5:B10"/>
    <mergeCell ref="U5:U10"/>
    <mergeCell ref="V5:V10"/>
    <mergeCell ref="U11:U16"/>
    <mergeCell ref="V11:V16"/>
    <mergeCell ref="C5:C10"/>
    <mergeCell ref="D9:D10"/>
    <mergeCell ref="A11:A16"/>
    <mergeCell ref="B11:B16"/>
    <mergeCell ref="C11:C16"/>
    <mergeCell ref="D13:D14"/>
    <mergeCell ref="E13:E14"/>
    <mergeCell ref="T13:T14"/>
    <mergeCell ref="F13:F14"/>
    <mergeCell ref="G13:G14"/>
    <mergeCell ref="M2:S2"/>
    <mergeCell ref="AD2:AE2"/>
    <mergeCell ref="B4:AC4"/>
    <mergeCell ref="W9:W10"/>
    <mergeCell ref="X9:X10"/>
    <mergeCell ref="AA9:AA10"/>
    <mergeCell ref="AB9:AB10"/>
    <mergeCell ref="Y9:Y10"/>
    <mergeCell ref="Z9:Z10"/>
    <mergeCell ref="F17:F18"/>
    <mergeCell ref="G17:G18"/>
    <mergeCell ref="U24:U26"/>
    <mergeCell ref="V24:V26"/>
    <mergeCell ref="AE9:AE10"/>
    <mergeCell ref="AC9:AC10"/>
    <mergeCell ref="AD9:AD10"/>
    <mergeCell ref="L13:L14"/>
    <mergeCell ref="AD13:AD14"/>
    <mergeCell ref="AE13:AE14"/>
    <mergeCell ref="H13:H14"/>
    <mergeCell ref="I13:I14"/>
    <mergeCell ref="J13:J14"/>
    <mergeCell ref="K13:K14"/>
    <mergeCell ref="AC24:AC26"/>
    <mergeCell ref="O17:O18"/>
    <mergeCell ref="P17:P18"/>
    <mergeCell ref="Q17:Q18"/>
    <mergeCell ref="R17:R18"/>
    <mergeCell ref="S17:S18"/>
    <mergeCell ref="U17:U23"/>
    <mergeCell ref="A17:A23"/>
    <mergeCell ref="B17:B23"/>
    <mergeCell ref="C17:C23"/>
    <mergeCell ref="D17:D18"/>
    <mergeCell ref="E17:E18"/>
    <mergeCell ref="A24:A26"/>
    <mergeCell ref="B24:B26"/>
    <mergeCell ref="C24:C26"/>
    <mergeCell ref="E24:E26"/>
    <mergeCell ref="D25:D26"/>
    <mergeCell ref="AD17:AD18"/>
    <mergeCell ref="AE17:AE18"/>
    <mergeCell ref="T17:T18"/>
    <mergeCell ref="W17:W18"/>
    <mergeCell ref="X17:X18"/>
    <mergeCell ref="Y17:Y18"/>
    <mergeCell ref="Z17:Z18"/>
    <mergeCell ref="AA17:AA18"/>
    <mergeCell ref="AB17:AB18"/>
    <mergeCell ref="AC17:AC18"/>
    <mergeCell ref="V17:V23"/>
    <mergeCell ref="R13:R14"/>
    <mergeCell ref="S13:S14"/>
    <mergeCell ref="W13:W14"/>
    <mergeCell ref="X13:X14"/>
    <mergeCell ref="H17:H18"/>
    <mergeCell ref="I17:I18"/>
    <mergeCell ref="J17:J18"/>
    <mergeCell ref="K17:K18"/>
    <mergeCell ref="L17:L18"/>
    <mergeCell ref="M13:M14"/>
    <mergeCell ref="N13:N14"/>
    <mergeCell ref="O13:O14"/>
    <mergeCell ref="P13:P14"/>
    <mergeCell ref="Q13:Q14"/>
    <mergeCell ref="M17:M18"/>
    <mergeCell ref="N17:N18"/>
    <mergeCell ref="Y13:Y14"/>
    <mergeCell ref="Z13:Z14"/>
    <mergeCell ref="AA13:AA14"/>
    <mergeCell ref="AB13:AB14"/>
    <mergeCell ref="AC13:AC14"/>
  </mergeCells>
  <pageMargins left="0.70866141732283472" right="0.70866141732283472" top="0.74803149606299213" bottom="0.74803149606299213" header="0" footer="0"/>
  <pageSetup scale="45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anno</vt:lpstr>
      <vt:lpstr>II anno</vt:lpstr>
      <vt:lpstr>III anno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Vergaro</dc:creator>
  <cp:lastModifiedBy>Barbara Restani</cp:lastModifiedBy>
  <cp:lastPrinted>2022-11-03T11:29:52Z</cp:lastPrinted>
  <dcterms:created xsi:type="dcterms:W3CDTF">2015-06-05T16:19:34Z</dcterms:created>
  <dcterms:modified xsi:type="dcterms:W3CDTF">2023-09-05T10:22:19Z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